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customXml/itemProps13.xml" ContentType="application/vnd.openxmlformats-officedocument.customXmlProperties+xml"/>
  <Override PartName="/customXml/itemProps14.xml" ContentType="application/vnd.openxmlformats-officedocument.customXmlProperties+xml"/>
  <Override PartName="/customXml/itemProps15.xml" ContentType="application/vnd.openxmlformats-officedocument.customXmlProperties+xml"/>
  <Override PartName="/customXml/itemProps16.xml" ContentType="application/vnd.openxmlformats-officedocument.customXmlProperties+xml"/>
  <Override PartName="/customXml/itemProps17.xml" ContentType="application/vnd.openxmlformats-officedocument.customXmlProperties+xml"/>
  <Override PartName="/customXml/itemProps18.xml" ContentType="application/vnd.openxmlformats-officedocument.customXmlProperties+xml"/>
  <Override PartName="/customXml/itemProps19.xml" ContentType="application/vnd.openxmlformats-officedocument.customXmlProperties+xml"/>
  <Override PartName="/customXml/itemProps2.xml" ContentType="application/vnd.openxmlformats-officedocument.customXmlProperties+xml"/>
  <Override PartName="/customXml/itemProps20.xml" ContentType="application/vnd.openxmlformats-officedocument.customXmlProperties+xml"/>
  <Override PartName="/customXml/itemProps21.xml" ContentType="application/vnd.openxmlformats-officedocument.customXmlProperties+xml"/>
  <Override PartName="/customXml/itemProps22.xml" ContentType="application/vnd.openxmlformats-officedocument.customXmlProperties+xml"/>
  <Override PartName="/customXml/itemProps23.xml" ContentType="application/vnd.openxmlformats-officedocument.customXmlProperties+xml"/>
  <Override PartName="/customXml/itemProps24.xml" ContentType="application/vnd.openxmlformats-officedocument.customXmlProperties+xml"/>
  <Override PartName="/customXml/itemProps25.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40" windowHeight="8904" activeTab="4"/>
  </bookViews>
  <sheets>
    <sheet name="价格表" sheetId="35" r:id="rId1"/>
    <sheet name="废止表1" sheetId="36" r:id="rId2"/>
    <sheet name="废止表2" sheetId="42" r:id="rId3"/>
    <sheet name="修订表" sheetId="40" r:id="rId4"/>
    <sheet name="价格调整表" sheetId="43" r:id="rId5"/>
  </sheets>
  <externalReferences>
    <externalReference r:id="rId31"/>
    <externalReference r:id="rId32"/>
  </externalReferences>
  <definedNames>
    <definedName name="_xlnm._FilterDatabase" localSheetId="0" hidden="1">价格表!$A$4:$V$51</definedName>
    <definedName name="_xlnm._FilterDatabase" localSheetId="4" hidden="1">价格调整表!$A$6:$XEE$84</definedName>
    <definedName name="_xlnm.Print_Titles" localSheetId="0">价格表!$1:$4</definedName>
    <definedName name="_xlnm.Print_Titles" localSheetId="1">废止表1!$1:$4</definedName>
    <definedName name="_xlnm.Print_Area" localSheetId="0">价格表!$A$1:$N$51</definedName>
    <definedName name="_xlnm.Print_Titles" localSheetId="3">修订表!$1:$3</definedName>
    <definedName name="_xlnm.Print_Area" localSheetId="1">废止表1!$A$1:$L$25</definedName>
  </definedNames>
  <calcPr calcId="144525"/>
</workbook>
</file>

<file path=xl/sharedStrings.xml><?xml version="1.0" encoding="utf-8"?>
<sst xmlns="http://schemas.openxmlformats.org/spreadsheetml/2006/main" count="989" uniqueCount="634">
  <si>
    <t>附件1</t>
  </si>
  <si>
    <t>湖南省手术和治疗辅助操作类医疗服务项目价格表</t>
  </si>
  <si>
    <t>序号</t>
  </si>
  <si>
    <t>项目编码</t>
  </si>
  <si>
    <t>项目名称</t>
  </si>
  <si>
    <t>服务产出</t>
  </si>
  <si>
    <t>价格构成</t>
  </si>
  <si>
    <t>加收项</t>
  </si>
  <si>
    <t>扩展项</t>
  </si>
  <si>
    <t>计价单位</t>
  </si>
  <si>
    <t>计价说明</t>
  </si>
  <si>
    <t>一类价格</t>
  </si>
  <si>
    <t>二类价格</t>
  </si>
  <si>
    <t>三类价格</t>
  </si>
  <si>
    <t>支付分类</t>
  </si>
  <si>
    <t>自付比例</t>
  </si>
  <si>
    <t>价格单位：元</t>
  </si>
  <si>
    <t>017500000010000</t>
  </si>
  <si>
    <t>医学3D重建辅助操作费</t>
  </si>
  <si>
    <t>通过数字技术、人工智能技术等将患者影像检查结果构建虚拟3D模型，满足术前规划、导板设计、手术预演、可植入假体制作等需要。</t>
  </si>
  <si>
    <t>所定价格涵盖计算软件或人工智能建模、协助医生提前预演手术操作并研判手术效果、数据处理与上传存储（含数字方式）等步骤所需的人力资源、设备运转成本与基本物质资源消耗。</t>
  </si>
  <si>
    <t>次</t>
  </si>
  <si>
    <r>
      <rPr>
        <sz val="11"/>
        <color theme="1"/>
        <rFont val="黑体"/>
        <charset val="134"/>
      </rPr>
      <t>1.医疗机构未上传医疗数据和设备运行记录的，应执行减收政策，减收标准100元。</t>
    </r>
    <r>
      <rPr>
        <sz val="11"/>
        <color theme="1"/>
        <rFont val="Times New Roman"/>
        <charset val="134"/>
      </rPr>
      <t xml:space="preserve">
2.</t>
    </r>
    <r>
      <rPr>
        <sz val="11"/>
        <color theme="1"/>
        <rFont val="宋体"/>
        <charset val="134"/>
      </rPr>
      <t>口腔种植类的按</t>
    </r>
    <r>
      <rPr>
        <sz val="11"/>
        <color theme="1"/>
        <rFont val="Times New Roman"/>
        <charset val="134"/>
      </rPr>
      <t>“</t>
    </r>
    <r>
      <rPr>
        <sz val="11"/>
        <color theme="1"/>
        <rFont val="宋体"/>
        <charset val="134"/>
      </rPr>
      <t>医学</t>
    </r>
    <r>
      <rPr>
        <sz val="11"/>
        <color theme="1"/>
        <rFont val="Times New Roman"/>
        <charset val="134"/>
      </rPr>
      <t>3D</t>
    </r>
    <r>
      <rPr>
        <sz val="11"/>
        <color theme="1"/>
        <rFont val="宋体"/>
        <charset val="134"/>
      </rPr>
      <t>建模（口腔）</t>
    </r>
    <r>
      <rPr>
        <sz val="11"/>
        <color theme="1"/>
        <rFont val="Times New Roman"/>
        <charset val="134"/>
      </rPr>
      <t>”</t>
    </r>
    <r>
      <rPr>
        <sz val="11"/>
        <color theme="1"/>
        <rFont val="宋体"/>
        <charset val="134"/>
      </rPr>
      <t>收费</t>
    </r>
  </si>
  <si>
    <t>丙类</t>
  </si>
  <si>
    <t>017500000020000</t>
  </si>
  <si>
    <t>医学3D模型打印辅助操作费</t>
  </si>
  <si>
    <t>通过增材制造技术将虚拟3D模型制备成仅具有病情诊断、手术规划功能的实体模型。</t>
  </si>
  <si>
    <r>
      <rPr>
        <sz val="12"/>
        <rFont val="宋体"/>
        <charset val="134"/>
        <scheme val="minor"/>
      </rPr>
      <t>所定价格涵盖模型接收、材料准备、3D打印、实时监控、取出、去除支撑、固化、表面处理等步骤所需的人力资源、设备运转成本、</t>
    </r>
    <r>
      <rPr>
        <b/>
        <sz val="12"/>
        <rFont val="宋体"/>
        <charset val="134"/>
        <scheme val="minor"/>
      </rPr>
      <t>物料消耗</t>
    </r>
    <r>
      <rPr>
        <sz val="12"/>
        <rFont val="宋体"/>
        <charset val="134"/>
        <scheme val="minor"/>
      </rPr>
      <t>与基本物质资源消耗。</t>
    </r>
  </si>
  <si>
    <t>件</t>
  </si>
  <si>
    <r>
      <rPr>
        <sz val="11"/>
        <rFont val="宋体"/>
        <charset val="134"/>
      </rPr>
      <t>口腔种植类的按</t>
    </r>
    <r>
      <rPr>
        <sz val="11"/>
        <rFont val="Times New Roman"/>
        <charset val="134"/>
      </rPr>
      <t>“</t>
    </r>
    <r>
      <rPr>
        <sz val="11"/>
        <rFont val="宋体"/>
        <charset val="134"/>
      </rPr>
      <t>医学</t>
    </r>
    <r>
      <rPr>
        <sz val="11"/>
        <rFont val="Times New Roman"/>
        <charset val="134"/>
      </rPr>
      <t>3D</t>
    </r>
    <r>
      <rPr>
        <sz val="11"/>
        <rFont val="宋体"/>
        <charset val="134"/>
      </rPr>
      <t>模型打印（口腔）</t>
    </r>
    <r>
      <rPr>
        <sz val="11"/>
        <rFont val="Times New Roman"/>
        <charset val="134"/>
      </rPr>
      <t>”</t>
    </r>
    <r>
      <rPr>
        <sz val="11"/>
        <rFont val="宋体"/>
        <charset val="134"/>
      </rPr>
      <t>收费；</t>
    </r>
    <r>
      <rPr>
        <b/>
        <sz val="11"/>
        <rFont val="宋体"/>
        <charset val="134"/>
      </rPr>
      <t>不得同时收取手术规划辅助器具、导板、导航材料等相关耗材。</t>
    </r>
  </si>
  <si>
    <t>017500000030000</t>
  </si>
  <si>
    <t>医学3D导板打印辅助操作费</t>
  </si>
  <si>
    <t>通过增材制造技术将虚拟3D模型制备成作用于手术部位、确保手术器械或植（介）入物精准到达预定位置的实物模板。</t>
  </si>
  <si>
    <r>
      <rPr>
        <sz val="11"/>
        <rFont val="宋体"/>
        <charset val="134"/>
      </rPr>
      <t>口腔种植类的按</t>
    </r>
    <r>
      <rPr>
        <sz val="11"/>
        <rFont val="Times New Roman"/>
        <charset val="134"/>
      </rPr>
      <t>“</t>
    </r>
    <r>
      <rPr>
        <sz val="11"/>
        <rFont val="宋体"/>
        <charset val="134"/>
      </rPr>
      <t>医学</t>
    </r>
    <r>
      <rPr>
        <sz val="11"/>
        <rFont val="Times New Roman"/>
        <charset val="134"/>
      </rPr>
      <t>3D</t>
    </r>
    <r>
      <rPr>
        <sz val="11"/>
        <rFont val="宋体"/>
        <charset val="134"/>
      </rPr>
      <t>导板打印（口腔）</t>
    </r>
    <r>
      <rPr>
        <sz val="11"/>
        <rFont val="Times New Roman"/>
        <charset val="134"/>
      </rPr>
      <t>“</t>
    </r>
    <r>
      <rPr>
        <sz val="11"/>
        <rFont val="宋体"/>
        <charset val="134"/>
      </rPr>
      <t>收费；</t>
    </r>
    <r>
      <rPr>
        <b/>
        <sz val="11"/>
        <rFont val="宋体"/>
        <charset val="134"/>
      </rPr>
      <t>不得同时收取手术规划辅助器具、导板、导航材料等相关耗材。</t>
    </r>
  </si>
  <si>
    <t>017500000040000</t>
  </si>
  <si>
    <t>生物3D打印（组织）辅助操作费</t>
  </si>
  <si>
    <t>通过生物打印技术将3D模型制作成用于治疗或辅助治疗的仿生生物组织。</t>
  </si>
  <si>
    <r>
      <rPr>
        <sz val="12"/>
        <rFont val="宋体"/>
        <charset val="134"/>
        <scheme val="minor"/>
      </rPr>
      <t>所定价格涵盖模型接收、材料准备、3D打印、实时监控、取出等步骤所需的人力资源、设备运转成本、</t>
    </r>
    <r>
      <rPr>
        <b/>
        <sz val="12"/>
        <rFont val="宋体"/>
        <charset val="134"/>
        <scheme val="minor"/>
      </rPr>
      <t>物料消耗</t>
    </r>
    <r>
      <rPr>
        <sz val="12"/>
        <rFont val="宋体"/>
        <charset val="134"/>
        <scheme val="minor"/>
      </rPr>
      <t>与基本物质资源消耗。</t>
    </r>
  </si>
  <si>
    <t>1.不得同时收取相应部位人工组织\人工生物组织等相关耗材。2.每增加1件按60%叠加计价，多件累计一类价格封顶8320元、二类价格封顶7280元、三类价格封顶6240元。</t>
  </si>
  <si>
    <t>017500000050000</t>
  </si>
  <si>
    <t>生物3D打印（血管）辅助操作费</t>
  </si>
  <si>
    <t>通过生物打印技术将3D模型制作成用于治疗或辅助治疗的仿生生物血管。</t>
  </si>
  <si>
    <t>不得同时收取相应部位人工血管、人工生物血管等相关耗材。</t>
  </si>
  <si>
    <t>017500000060000</t>
  </si>
  <si>
    <t>生物3D打印（器官）辅助操作费</t>
  </si>
  <si>
    <t>通过生物打印技术将3D模型制作成用于治疗或辅助治疗的仿生生物器官。</t>
  </si>
  <si>
    <t>1.不得同时收取相应部位人工器官、人工生物器官等相关耗材。2.待产品获批上市后，执行市场调节价一段时间再制定政府指导价。</t>
  </si>
  <si>
    <t>市场调节价</t>
  </si>
  <si>
    <t>017300000010000</t>
  </si>
  <si>
    <t>示踪辅助操作费（阴性显示）</t>
  </si>
  <si>
    <t>通过各种方式引入示踪品，降低目标区域的信号强度，确定病变位置和范围。</t>
  </si>
  <si>
    <t>所定价格涵盖消毒、引入示踪品、识别目标区域、处理用物等步骤所需的人力资源、设备运转成本与基本物质资源消耗。</t>
  </si>
  <si>
    <t>017300000020000</t>
  </si>
  <si>
    <t>示踪辅助操作费（阳性显示）</t>
  </si>
  <si>
    <t>通过各种方式引入示踪品，增强目标区域的信号强度，确定病变位置和范围。</t>
  </si>
  <si>
    <t>017100000010000</t>
  </si>
  <si>
    <t>术中显微成像辅助操作费</t>
  </si>
  <si>
    <t>通过光学和成像等系统，术中放大细微结构或病灶组织，辅助完成手术。</t>
  </si>
  <si>
    <t>所定价格涵盖设备准备、辅助显示、撤除、处理用物等步骤所需的人力资源、设备运转成本与基本物质资源消耗。</t>
  </si>
  <si>
    <t>01术中扫频光学相干断层扫描成像辅助操作</t>
  </si>
  <si>
    <t>仅提供照明、直接放大成像功能的通用型显微设备，纳入眼科、耳鼻喉、口腔等相关医疗服务价格项目价格构成，不再收取“术中显微成像辅助操作费”。</t>
  </si>
  <si>
    <t>乙类</t>
  </si>
  <si>
    <t>017100000010001</t>
  </si>
  <si>
    <t>术中显微成像辅助操作费-术中扫频光学相干断层扫描成像辅助操作（加收20%）</t>
  </si>
  <si>
    <t>017100000020000</t>
  </si>
  <si>
    <t>术中立体成像辅助操作费</t>
  </si>
  <si>
    <t>通过立体成像功能，以虚拟现实、混合现实等各类方式还原视野的立体纵深感，术中为手术提供可视化、沉浸式的立体光影像支持，辅助完成手术。</t>
  </si>
  <si>
    <t>所定价格涵盖设备准备、连接、设备调试、辅助显示、撤除、处理用物等步骤所需的人力资源、设备运转成本与基本物质资源消耗。</t>
  </si>
  <si>
    <t>017400000020000</t>
  </si>
  <si>
    <t>手术路径导航辅助操作费</t>
  </si>
  <si>
    <t>通过融合医学影像、计算机定位追踪及实时反馈等技术，术中实时显示手术路径、靶点，并提供必要的操作指导。</t>
  </si>
  <si>
    <t>所定价格涵盖设备准备、图像采集、传输、调节、定位、实时成像、引导、处理用物、数据处理与上传存储（含数字方式）等步骤所需的人力资源、设备运转成本与基本物质资源消耗。</t>
  </si>
  <si>
    <r>
      <rPr>
        <sz val="11"/>
        <rFont val="Times New Roman"/>
        <charset val="134"/>
      </rPr>
      <t>1.</t>
    </r>
    <r>
      <rPr>
        <sz val="11"/>
        <rFont val="宋体"/>
        <charset val="134"/>
      </rPr>
      <t>本项目所称的</t>
    </r>
    <r>
      <rPr>
        <sz val="11"/>
        <rFont val="Times New Roman"/>
        <charset val="134"/>
      </rPr>
      <t>“</t>
    </r>
    <r>
      <rPr>
        <sz val="11"/>
        <rFont val="宋体"/>
        <charset val="134"/>
      </rPr>
      <t>显示手术路径、靶点</t>
    </r>
    <r>
      <rPr>
        <sz val="11"/>
        <rFont val="Times New Roman"/>
        <charset val="134"/>
      </rPr>
      <t>”</t>
    </r>
    <r>
      <rPr>
        <sz val="11"/>
        <rFont val="宋体"/>
        <charset val="134"/>
      </rPr>
      <t>，其显示方式包括虚拟现实、混合现实等各类立体成像。</t>
    </r>
    <r>
      <rPr>
        <sz val="11"/>
        <rFont val="Times New Roman"/>
        <charset val="134"/>
      </rPr>
      <t xml:space="preserve">
</t>
    </r>
    <r>
      <rPr>
        <sz val="11"/>
        <rFont val="黑体"/>
        <charset val="134"/>
      </rPr>
      <t>2.医疗机构未上传医疗数据和设备运行记录的，应执行减收政策，减收标准100元。</t>
    </r>
    <r>
      <rPr>
        <sz val="11"/>
        <rFont val="Times New Roman"/>
        <charset val="134"/>
      </rPr>
      <t>3.</t>
    </r>
    <r>
      <rPr>
        <sz val="11"/>
        <rFont val="宋体"/>
        <charset val="134"/>
      </rPr>
      <t>操作过程中不得同时叠加收取引导费用。</t>
    </r>
  </si>
  <si>
    <t>017100000030000</t>
  </si>
  <si>
    <t>超声切割刀辅助操作费</t>
  </si>
  <si>
    <t>利用超声产生穿透或振动效应，实现切割组织、凝闭血管等操作，辅助完成手术或治疗。</t>
  </si>
  <si>
    <t>所定价格涵盖设备准备、参数调试、切割、撤除、处理用物等步骤所需的人力资源、可复用刀具、设备运转成本与基本物质资源消耗。</t>
  </si>
  <si>
    <r>
      <rPr>
        <sz val="11"/>
        <color theme="1"/>
        <rFont val="Times New Roman"/>
        <charset val="134"/>
      </rPr>
      <t>1.</t>
    </r>
    <r>
      <rPr>
        <sz val="11"/>
        <color theme="1"/>
        <rFont val="宋体"/>
        <charset val="134"/>
      </rPr>
      <t>医疗机构使用一次性刀具的，按零差率销售，不得收取</t>
    </r>
    <r>
      <rPr>
        <sz val="11"/>
        <color theme="1"/>
        <rFont val="Times New Roman"/>
        <charset val="134"/>
      </rPr>
      <t>“</t>
    </r>
    <r>
      <rPr>
        <sz val="11"/>
        <color theme="1"/>
        <rFont val="宋体"/>
        <charset val="134"/>
      </rPr>
      <t>超声切割刀辅助操作费</t>
    </r>
    <r>
      <rPr>
        <sz val="11"/>
        <color theme="1"/>
        <rFont val="Times New Roman"/>
        <charset val="134"/>
      </rPr>
      <t xml:space="preserve">”
</t>
    </r>
    <r>
      <rPr>
        <sz val="11"/>
        <rFont val="Times New Roman"/>
        <charset val="134"/>
      </rPr>
      <t>2.</t>
    </r>
    <r>
      <rPr>
        <sz val="11"/>
        <rFont val="宋体"/>
        <charset val="134"/>
      </rPr>
      <t>同一复用刀具有多种辅助操作功能的，医疗机构实际收费时，按收费标准最高的医疗服务价格项目计费，不叠加计费。</t>
    </r>
  </si>
  <si>
    <t>017100000040000</t>
  </si>
  <si>
    <t>超声吸引刀辅助操作费</t>
  </si>
  <si>
    <t>通过超声产生空化作用，实现粉碎、吸出组织等操作，辅助完成手术或治疗。</t>
  </si>
  <si>
    <t>所定价格涵盖设备准备、参数调试、粉碎吸引、撤除、处理用物等步骤所需的人力资源、可复用刀具、设备运转成本与基本物质资源消耗。</t>
  </si>
  <si>
    <r>
      <rPr>
        <sz val="11"/>
        <color theme="1"/>
        <rFont val="Times New Roman"/>
        <charset val="134"/>
      </rPr>
      <t>1.</t>
    </r>
    <r>
      <rPr>
        <sz val="11"/>
        <color theme="1"/>
        <rFont val="宋体"/>
        <charset val="134"/>
      </rPr>
      <t>医疗机构使用一次性刀具的，按零差率销售，不得收取</t>
    </r>
    <r>
      <rPr>
        <sz val="11"/>
        <color theme="1"/>
        <rFont val="Times New Roman"/>
        <charset val="134"/>
      </rPr>
      <t>“</t>
    </r>
    <r>
      <rPr>
        <sz val="11"/>
        <color theme="1"/>
        <rFont val="宋体"/>
        <charset val="134"/>
      </rPr>
      <t>超声吸引刀辅助操作费</t>
    </r>
    <r>
      <rPr>
        <sz val="11"/>
        <color theme="1"/>
        <rFont val="Times New Roman"/>
        <charset val="134"/>
      </rPr>
      <t>”</t>
    </r>
    <r>
      <rPr>
        <sz val="11"/>
        <color theme="1"/>
        <rFont val="宋体"/>
        <charset val="134"/>
      </rPr>
      <t>。</t>
    </r>
    <r>
      <rPr>
        <sz val="11"/>
        <color theme="1"/>
        <rFont val="Times New Roman"/>
        <charset val="134"/>
      </rPr>
      <t xml:space="preserve">
</t>
    </r>
    <r>
      <rPr>
        <sz val="11"/>
        <rFont val="Times New Roman"/>
        <charset val="134"/>
      </rPr>
      <t>2.</t>
    </r>
    <r>
      <rPr>
        <sz val="11"/>
        <rFont val="宋体"/>
        <charset val="134"/>
      </rPr>
      <t>同一复用刀具有多种辅助操作功能的，医疗机构实际收费时，按收费标准最高的医疗服务价格项目计费，不叠加计费。</t>
    </r>
  </si>
  <si>
    <t>017100000050000</t>
  </si>
  <si>
    <t>电刀辅助操作费</t>
  </si>
  <si>
    <t>通过电流产生热效应，实现切割、凝血等操作，辅助完成手术或治疗。</t>
  </si>
  <si>
    <t>所定价格涵盖设备准备、参数调试、切割、凝血、撤除、处理用物等步骤所需的人力资源、可复用刀具、设备运转成本与基本物质资源消耗。</t>
  </si>
  <si>
    <t>01血管切割闭合系统辅助操作</t>
  </si>
  <si>
    <t>1.医疗机构使用一次性刀具的，按零差率销售，不得收取“电刀辅助操作费”。
2.同一复用刀具有多种辅助操作功能的，医疗机构实际收费时，按收费标准最高的医疗服务价格项目计费，不叠加计费。</t>
  </si>
  <si>
    <t>437100000050001</t>
  </si>
  <si>
    <t>电刀辅助操作费-血管切割闭合系统辅助操作加收</t>
  </si>
  <si>
    <t>017100000060000</t>
  </si>
  <si>
    <t>等离子刀辅助操作费</t>
  </si>
  <si>
    <t>通过电场激发产生等离子体，实现切割、凝固组织等操作，辅助完成手术或治疗。</t>
  </si>
  <si>
    <t>所定价格涵盖设备准备、参数调试、切割、凝固、撤除、处理用物等步骤所需的人力资源、可复用刀具、设备运转成本与基本物质资源消耗。</t>
  </si>
  <si>
    <t>01氩等离子刀</t>
  </si>
  <si>
    <r>
      <rPr>
        <sz val="11"/>
        <color theme="1"/>
        <rFont val="Times New Roman"/>
        <charset val="134"/>
      </rPr>
      <t>1.</t>
    </r>
    <r>
      <rPr>
        <sz val="11"/>
        <color theme="1"/>
        <rFont val="宋体"/>
        <charset val="134"/>
      </rPr>
      <t>医疗机构使用一次性刀具的，按零差率销售，不得收取</t>
    </r>
    <r>
      <rPr>
        <sz val="11"/>
        <color theme="1"/>
        <rFont val="Times New Roman"/>
        <charset val="134"/>
      </rPr>
      <t>“</t>
    </r>
    <r>
      <rPr>
        <sz val="11"/>
        <color theme="1"/>
        <rFont val="宋体"/>
        <charset val="134"/>
      </rPr>
      <t>等离子刀辅助操作费</t>
    </r>
    <r>
      <rPr>
        <sz val="11"/>
        <color theme="1"/>
        <rFont val="Times New Roman"/>
        <charset val="134"/>
      </rPr>
      <t>”</t>
    </r>
    <r>
      <rPr>
        <sz val="11"/>
        <color theme="1"/>
        <rFont val="宋体"/>
        <charset val="134"/>
      </rPr>
      <t>。</t>
    </r>
    <r>
      <rPr>
        <sz val="11"/>
        <color theme="1"/>
        <rFont val="Times New Roman"/>
        <charset val="134"/>
      </rPr>
      <t xml:space="preserve">
2.</t>
    </r>
    <r>
      <rPr>
        <sz val="11"/>
        <color theme="1"/>
        <rFont val="宋体"/>
        <charset val="134"/>
      </rPr>
      <t>同一复用刀具有多种辅助操作功能的，医疗机构实际收费时，按收费标准最高的医疗服务价格项目计费，不叠加计费。</t>
    </r>
  </si>
  <si>
    <t>017100000060100</t>
  </si>
  <si>
    <t>等离子刀辅助操作费-氩等离子刀（扩展）</t>
  </si>
  <si>
    <t>017100000070000</t>
  </si>
  <si>
    <t>电磁刀辅助操作费</t>
  </si>
  <si>
    <t>通过电磁场产生涡流与热效应等，实现切割、烧灼或气化组织等操作，辅助完成手术或治疗。</t>
  </si>
  <si>
    <t>所定价格涵盖设备准备、参数调试、切割、烧灼、撤除、处理用物等步骤所需的人力资源、可复用刀具、设备运转成本与基本物质资源消耗。</t>
  </si>
  <si>
    <r>
      <rPr>
        <sz val="11"/>
        <color theme="1"/>
        <rFont val="Times New Roman"/>
        <charset val="134"/>
      </rPr>
      <t>1.</t>
    </r>
    <r>
      <rPr>
        <sz val="11"/>
        <color theme="1"/>
        <rFont val="宋体"/>
        <charset val="134"/>
      </rPr>
      <t>医疗机构使用一次性刀具的，按零差率销售，不得收取</t>
    </r>
    <r>
      <rPr>
        <sz val="11"/>
        <color theme="1"/>
        <rFont val="Times New Roman"/>
        <charset val="134"/>
      </rPr>
      <t>“</t>
    </r>
    <r>
      <rPr>
        <sz val="11"/>
        <color theme="1"/>
        <rFont val="宋体"/>
        <charset val="134"/>
      </rPr>
      <t>电磁刀辅助操作费</t>
    </r>
    <r>
      <rPr>
        <sz val="11"/>
        <color theme="1"/>
        <rFont val="Times New Roman"/>
        <charset val="134"/>
      </rPr>
      <t>”</t>
    </r>
    <r>
      <rPr>
        <sz val="11"/>
        <color theme="1"/>
        <rFont val="宋体"/>
        <charset val="134"/>
      </rPr>
      <t>。</t>
    </r>
    <r>
      <rPr>
        <sz val="11"/>
        <color theme="1"/>
        <rFont val="Times New Roman"/>
        <charset val="134"/>
      </rPr>
      <t xml:space="preserve">
2.</t>
    </r>
    <r>
      <rPr>
        <sz val="11"/>
        <color theme="1"/>
        <rFont val="宋体"/>
        <charset val="134"/>
      </rPr>
      <t>同一复用刀具有多种辅助操作功能的，医疗机构实际收费时，按收费标准最高的医疗服务价格项目计费，不叠加计费。</t>
    </r>
  </si>
  <si>
    <t>017100000080000</t>
  </si>
  <si>
    <t>激光辅助操作费</t>
  </si>
  <si>
    <t>通过激光实现切割、凝固或气化组织等操作，辅助完成手术或治疗。</t>
  </si>
  <si>
    <t>所定价格涵盖设备准备、参数调节、激光操作、撤除、处理用物等步骤所需的人力资源、可复用光纤、设备运转成本与基本物质资源消耗。</t>
  </si>
  <si>
    <r>
      <rPr>
        <sz val="11"/>
        <color theme="1"/>
        <rFont val="宋体"/>
        <charset val="134"/>
      </rPr>
      <t>医疗机构使用一次性光纤的，按零差率销售，不得收取</t>
    </r>
    <r>
      <rPr>
        <sz val="11"/>
        <color theme="1"/>
        <rFont val="Times New Roman"/>
        <charset val="134"/>
      </rPr>
      <t>“</t>
    </r>
    <r>
      <rPr>
        <sz val="11"/>
        <color theme="1"/>
        <rFont val="宋体"/>
        <charset val="134"/>
      </rPr>
      <t>激光辅助操作费</t>
    </r>
    <r>
      <rPr>
        <sz val="11"/>
        <color theme="1"/>
        <rFont val="Times New Roman"/>
        <charset val="134"/>
      </rPr>
      <t>”</t>
    </r>
    <r>
      <rPr>
        <sz val="11"/>
        <color theme="1"/>
        <rFont val="宋体"/>
        <charset val="134"/>
      </rPr>
      <t>。</t>
    </r>
  </si>
  <si>
    <t>017100000090000</t>
  </si>
  <si>
    <t>飞秒激光辅助操作费</t>
  </si>
  <si>
    <t>通过飞秒激光实现切割、凝固或气化组织等操作，辅助完成手术或治疗。</t>
  </si>
  <si>
    <t>所定价格涵盖设备准备、参数调节、激光操作、撤除、处理用物等步骤所需的人力资源，以及配套耗材、设备运转成本与基本物质资源消耗。</t>
  </si>
  <si>
    <t>用于辅助眼科手术时，单侧为1次</t>
  </si>
  <si>
    <t>017100000100000</t>
  </si>
  <si>
    <t>准分子激光辅助操作费</t>
  </si>
  <si>
    <t>通过准分子激光实现切割、凝固或气化组织等操作，辅助完成手术或治疗。</t>
  </si>
  <si>
    <t>017100000110000</t>
  </si>
  <si>
    <t>射频辅助操作费</t>
  </si>
  <si>
    <t>通过高频交流电产生热效应，实现组织坏死或气化等操作，辅助完成手术或治疗。</t>
  </si>
  <si>
    <t>所定价格涵盖设备准备、参数调节、射频操作、处理用物等步骤所需的人力资源、可复用刀具、设备运转成本与基本物质资源消耗。</t>
  </si>
  <si>
    <r>
      <rPr>
        <sz val="11"/>
        <rFont val="Times New Roman"/>
        <charset val="134"/>
      </rPr>
      <t>1.</t>
    </r>
    <r>
      <rPr>
        <sz val="11"/>
        <rFont val="宋体"/>
        <charset val="134"/>
      </rPr>
      <t>医疗机构使用一次性刀具的，按零差率销售，不得收取</t>
    </r>
    <r>
      <rPr>
        <sz val="11"/>
        <rFont val="Times New Roman"/>
        <charset val="134"/>
      </rPr>
      <t>“</t>
    </r>
    <r>
      <rPr>
        <sz val="11"/>
        <rFont val="宋体"/>
        <charset val="134"/>
      </rPr>
      <t>射频辅助操作费</t>
    </r>
    <r>
      <rPr>
        <sz val="11"/>
        <rFont val="Times New Roman"/>
        <charset val="134"/>
      </rPr>
      <t>”</t>
    </r>
    <r>
      <rPr>
        <sz val="11"/>
        <rFont val="宋体"/>
        <charset val="134"/>
      </rPr>
      <t>。</t>
    </r>
    <r>
      <rPr>
        <sz val="11"/>
        <rFont val="Times New Roman"/>
        <charset val="134"/>
      </rPr>
      <t xml:space="preserve">
2.</t>
    </r>
    <r>
      <rPr>
        <sz val="11"/>
        <rFont val="宋体"/>
        <charset val="134"/>
      </rPr>
      <t>同一复用刀具有多种辅助操作功能的，医疗机构实际收费时，按收费标准最高的医疗服务价格项目计费，不叠加计费。</t>
    </r>
  </si>
  <si>
    <t>017100000120000</t>
  </si>
  <si>
    <t>微波辅助操作费</t>
  </si>
  <si>
    <t>通过高频电磁波产生热效应，实现组织坏死或气化等操作，辅助完成手术或治疗。</t>
  </si>
  <si>
    <t>所定价格涵盖设备准备、参数调节、微波操作、处理用物等步骤所需的人力资源、可复用刀具、设备运转成本与基本物质资源消耗。</t>
  </si>
  <si>
    <r>
      <rPr>
        <sz val="11"/>
        <color theme="1"/>
        <rFont val="Times New Roman"/>
        <charset val="134"/>
      </rPr>
      <t>1.</t>
    </r>
    <r>
      <rPr>
        <sz val="11"/>
        <color theme="1"/>
        <rFont val="宋体"/>
        <charset val="134"/>
      </rPr>
      <t>医疗机构使用一次性刀具的，按零差率销售，不得收取</t>
    </r>
    <r>
      <rPr>
        <sz val="11"/>
        <color theme="1"/>
        <rFont val="Times New Roman"/>
        <charset val="134"/>
      </rPr>
      <t>“</t>
    </r>
    <r>
      <rPr>
        <sz val="11"/>
        <color theme="1"/>
        <rFont val="宋体"/>
        <charset val="134"/>
      </rPr>
      <t>微波辅助操作费</t>
    </r>
    <r>
      <rPr>
        <sz val="11"/>
        <color theme="1"/>
        <rFont val="Times New Roman"/>
        <charset val="134"/>
      </rPr>
      <t>”</t>
    </r>
    <r>
      <rPr>
        <sz val="11"/>
        <color theme="1"/>
        <rFont val="宋体"/>
        <charset val="134"/>
      </rPr>
      <t>。</t>
    </r>
    <r>
      <rPr>
        <sz val="11"/>
        <color theme="1"/>
        <rFont val="Times New Roman"/>
        <charset val="134"/>
      </rPr>
      <t xml:space="preserve">
2.</t>
    </r>
    <r>
      <rPr>
        <sz val="11"/>
        <color theme="1"/>
        <rFont val="宋体"/>
        <charset val="134"/>
      </rPr>
      <t>同一复用刀具有多种辅助操作功能的，医疗机构实际收费时，按收费标准最高的医疗服务价格项目计费，不叠加计费。</t>
    </r>
  </si>
  <si>
    <t>017100000130000</t>
  </si>
  <si>
    <t>冷冻辅助操作费</t>
  </si>
  <si>
    <t>通过冷冻介质，迅速冷却组织，使组织坏死或气化，辅助完成手术或治疗。</t>
  </si>
  <si>
    <t>所定价格涵盖设备准备、参数调节、冷冻操作、处理用物等步骤所需的人力资源、可复用刀具、设备运转成本与基本物质资源消耗。</t>
  </si>
  <si>
    <r>
      <rPr>
        <sz val="11"/>
        <color theme="1"/>
        <rFont val="Times New Roman"/>
        <charset val="134"/>
      </rPr>
      <t>1.</t>
    </r>
    <r>
      <rPr>
        <sz val="11"/>
        <color theme="1"/>
        <rFont val="宋体"/>
        <charset val="134"/>
      </rPr>
      <t>医疗机构使用一次性刀具的，按零差率销售，不得收取</t>
    </r>
    <r>
      <rPr>
        <sz val="11"/>
        <color theme="1"/>
        <rFont val="Times New Roman"/>
        <charset val="134"/>
      </rPr>
      <t>“</t>
    </r>
    <r>
      <rPr>
        <sz val="11"/>
        <color theme="1"/>
        <rFont val="宋体"/>
        <charset val="134"/>
      </rPr>
      <t>冷冻辅助操作费</t>
    </r>
    <r>
      <rPr>
        <sz val="11"/>
        <color theme="1"/>
        <rFont val="Times New Roman"/>
        <charset val="134"/>
      </rPr>
      <t>”</t>
    </r>
    <r>
      <rPr>
        <sz val="11"/>
        <color theme="1"/>
        <rFont val="宋体"/>
        <charset val="134"/>
      </rPr>
      <t>。</t>
    </r>
    <r>
      <rPr>
        <sz val="11"/>
        <color theme="1"/>
        <rFont val="Times New Roman"/>
        <charset val="134"/>
      </rPr>
      <t xml:space="preserve">
2.</t>
    </r>
    <r>
      <rPr>
        <sz val="11"/>
        <color theme="1"/>
        <rFont val="宋体"/>
        <charset val="134"/>
      </rPr>
      <t>同一复用刀具有多种辅助操作功能的，医疗机构实际收费时，按收费标准最高的医疗服务价格项目计费，不叠加计费。</t>
    </r>
  </si>
  <si>
    <t>017200000010000</t>
  </si>
  <si>
    <t>微动力辅助操作费</t>
  </si>
  <si>
    <t>通过微动力设备，实现组织切削、打磨等操作，辅助完成手术或治疗。</t>
  </si>
  <si>
    <t>所定价格涵盖设备准备、参数调节、切割吸引、撤除、处理用物等步骤所需的人力资源、可复用刀具、设备运转成本与基本物质资源消耗。</t>
  </si>
  <si>
    <r>
      <rPr>
        <sz val="11"/>
        <color theme="1"/>
        <rFont val="Times New Roman"/>
        <charset val="134"/>
      </rPr>
      <t>1.</t>
    </r>
    <r>
      <rPr>
        <sz val="11"/>
        <color theme="1"/>
        <rFont val="宋体"/>
        <charset val="134"/>
      </rPr>
      <t>医疗机构使用一次性刀具的，按零差率销售，不得收取</t>
    </r>
    <r>
      <rPr>
        <sz val="11"/>
        <color theme="1"/>
        <rFont val="Times New Roman"/>
        <charset val="134"/>
      </rPr>
      <t>“</t>
    </r>
    <r>
      <rPr>
        <sz val="11"/>
        <color theme="1"/>
        <rFont val="宋体"/>
        <charset val="134"/>
      </rPr>
      <t>微动力辅助操作费</t>
    </r>
    <r>
      <rPr>
        <sz val="11"/>
        <color theme="1"/>
        <rFont val="Times New Roman"/>
        <charset val="134"/>
      </rPr>
      <t>”</t>
    </r>
    <r>
      <rPr>
        <sz val="11"/>
        <color theme="1"/>
        <rFont val="宋体"/>
        <charset val="134"/>
      </rPr>
      <t>。</t>
    </r>
    <r>
      <rPr>
        <sz val="11"/>
        <color theme="1"/>
        <rFont val="Times New Roman"/>
        <charset val="134"/>
      </rPr>
      <t xml:space="preserve">
2.</t>
    </r>
    <r>
      <rPr>
        <sz val="11"/>
        <color theme="1"/>
        <rFont val="宋体"/>
        <charset val="134"/>
      </rPr>
      <t>同一复用刀具有多种辅助操作功能的，医疗机构实际收费时，按收费标准最高的医疗服务价格项目计费，不叠加计费。</t>
    </r>
  </si>
  <si>
    <t>017200000020000</t>
  </si>
  <si>
    <t>微动力辅助操作费（口腔）</t>
  </si>
  <si>
    <t>通过口腔微动力设备，实现组织切削、打磨等操作，辅助完成口腔手术或治疗。</t>
  </si>
  <si>
    <t>所定价格涵盖设备准备、参数调节、切割打磨、撤除、处理用物等步骤所需的人力资源、可复用刀具、设备运转成本与基本物质资源消耗。</t>
  </si>
  <si>
    <r>
      <rPr>
        <sz val="11"/>
        <color theme="1"/>
        <rFont val="Times New Roman"/>
        <charset val="134"/>
      </rPr>
      <t>1.</t>
    </r>
    <r>
      <rPr>
        <sz val="11"/>
        <color theme="1"/>
        <rFont val="宋体"/>
        <charset val="134"/>
      </rPr>
      <t>医疗机构使用一次性刀具的，按零差率销售，不得收取</t>
    </r>
    <r>
      <rPr>
        <sz val="11"/>
        <color theme="1"/>
        <rFont val="Times New Roman"/>
        <charset val="134"/>
      </rPr>
      <t>“</t>
    </r>
    <r>
      <rPr>
        <sz val="11"/>
        <color theme="1"/>
        <rFont val="宋体"/>
        <charset val="134"/>
      </rPr>
      <t>微动力辅助操作费（口腔）</t>
    </r>
    <r>
      <rPr>
        <sz val="11"/>
        <color theme="1"/>
        <rFont val="Times New Roman"/>
        <charset val="134"/>
      </rPr>
      <t>”</t>
    </r>
    <r>
      <rPr>
        <sz val="11"/>
        <color theme="1"/>
        <rFont val="宋体"/>
        <charset val="134"/>
      </rPr>
      <t>。</t>
    </r>
    <r>
      <rPr>
        <sz val="11"/>
        <color theme="1"/>
        <rFont val="Times New Roman"/>
        <charset val="134"/>
      </rPr>
      <t xml:space="preserve">
2.</t>
    </r>
    <r>
      <rPr>
        <sz val="11"/>
        <color theme="1"/>
        <rFont val="宋体"/>
        <charset val="134"/>
      </rPr>
      <t>同一复用刀具有多种辅助操作功能的，医疗机构实际收费时，按收费标准最高的医疗服务价格项目计费，不叠加计费。</t>
    </r>
  </si>
  <si>
    <t>017100000140000</t>
  </si>
  <si>
    <t>水动力辅助操作费</t>
  </si>
  <si>
    <t>通过高压液流，实现切割、清创等操作，辅助完成手术或治疗。</t>
  </si>
  <si>
    <r>
      <rPr>
        <sz val="11"/>
        <color theme="1"/>
        <rFont val="Times New Roman"/>
        <charset val="134"/>
      </rPr>
      <t>1.</t>
    </r>
    <r>
      <rPr>
        <sz val="11"/>
        <color theme="1"/>
        <rFont val="宋体"/>
        <charset val="134"/>
      </rPr>
      <t>医疗机构使用一次性刀具的，按零差率销售，不得收取</t>
    </r>
    <r>
      <rPr>
        <sz val="11"/>
        <color theme="1"/>
        <rFont val="Times New Roman"/>
        <charset val="134"/>
      </rPr>
      <t>“</t>
    </r>
    <r>
      <rPr>
        <sz val="11"/>
        <color theme="1"/>
        <rFont val="宋体"/>
        <charset val="134"/>
      </rPr>
      <t>水动力辅助操作费</t>
    </r>
    <r>
      <rPr>
        <sz val="11"/>
        <color theme="1"/>
        <rFont val="Times New Roman"/>
        <charset val="134"/>
      </rPr>
      <t>”</t>
    </r>
    <r>
      <rPr>
        <sz val="11"/>
        <color theme="1"/>
        <rFont val="宋体"/>
        <charset val="134"/>
      </rPr>
      <t>。</t>
    </r>
    <r>
      <rPr>
        <sz val="11"/>
        <color theme="1"/>
        <rFont val="Times New Roman"/>
        <charset val="134"/>
      </rPr>
      <t xml:space="preserve">
2.</t>
    </r>
    <r>
      <rPr>
        <sz val="11"/>
        <color theme="1"/>
        <rFont val="宋体"/>
        <charset val="134"/>
      </rPr>
      <t>同一复用刀具有多种辅助操作功能的，医疗机构实际收费时，按收费标准最高的医疗服务价格项目计费，不叠加计费。</t>
    </r>
  </si>
  <si>
    <t>017300000030000</t>
  </si>
  <si>
    <t>X线透视引导辅助操作费（平扫）</t>
  </si>
  <si>
    <t>通过普通X线透视为手术或治疗操作提供可视化条件。</t>
  </si>
  <si>
    <t>所定价格涵盖设备准备、透视、引导、撤除、处理用物等步骤所需的人力资源、设备运转成本与基本物质资源消耗。</t>
  </si>
  <si>
    <t>半小时</t>
  </si>
  <si>
    <r>
      <rPr>
        <sz val="11"/>
        <rFont val="Times New Roman"/>
        <charset val="134"/>
      </rPr>
      <t>1.</t>
    </r>
    <r>
      <rPr>
        <sz val="11"/>
        <rFont val="宋体"/>
        <charset val="134"/>
      </rPr>
      <t>时间以引导实际使用时间为准。操作过程中不与相应部位X线检查同时收取。</t>
    </r>
    <r>
      <rPr>
        <sz val="11"/>
        <rFont val="Times New Roman"/>
        <charset val="134"/>
      </rPr>
      <t xml:space="preserve">
2.</t>
    </r>
    <r>
      <rPr>
        <sz val="11"/>
        <rFont val="宋体"/>
        <charset val="134"/>
      </rPr>
      <t>单次引导以半小时为基础计价，超出部分每增加半小时按</t>
    </r>
    <r>
      <rPr>
        <sz val="11"/>
        <rFont val="Times New Roman"/>
        <charset val="134"/>
      </rPr>
      <t>50%</t>
    </r>
    <r>
      <rPr>
        <sz val="11"/>
        <rFont val="宋体"/>
        <charset val="134"/>
      </rPr>
      <t>叠加计价，每次计价一类价格封顶</t>
    </r>
    <r>
      <rPr>
        <sz val="11"/>
        <rFont val="Times New Roman"/>
        <charset val="134"/>
      </rPr>
      <t>140</t>
    </r>
    <r>
      <rPr>
        <sz val="11"/>
        <rFont val="宋体"/>
        <charset val="134"/>
      </rPr>
      <t>元、二类价格封顶120元、三类价格封顶100元。</t>
    </r>
  </si>
  <si>
    <t>017300000040000</t>
  </si>
  <si>
    <t>X线透视引导辅助操作费（机械臂-二维成像）</t>
  </si>
  <si>
    <t>通过各种类型机械臂扫描形成二维图像，为手术或治疗操作提供可视化条件。</t>
  </si>
  <si>
    <t>所定价格涵盖设备准备、透视、引导、撤除、处理用物，及必要时进行三维重建等步骤所需的人力资源、设备运转成本与基本物质资源消耗。</t>
  </si>
  <si>
    <r>
      <rPr>
        <sz val="11"/>
        <rFont val="Times New Roman"/>
        <charset val="134"/>
      </rPr>
      <t>1.</t>
    </r>
    <r>
      <rPr>
        <sz val="11"/>
        <rFont val="宋体"/>
        <charset val="134"/>
      </rPr>
      <t>计价时间以引导实际使用时间为准。操作过程中不与相应部位</t>
    </r>
    <r>
      <rPr>
        <sz val="11"/>
        <rFont val="Times New Roman"/>
        <charset val="134"/>
      </rPr>
      <t>X</t>
    </r>
    <r>
      <rPr>
        <sz val="11"/>
        <rFont val="宋体"/>
        <charset val="134"/>
      </rPr>
      <t>线检查同时收取。</t>
    </r>
    <r>
      <rPr>
        <sz val="11"/>
        <rFont val="Times New Roman"/>
        <charset val="134"/>
      </rPr>
      <t xml:space="preserve">
2.</t>
    </r>
    <r>
      <rPr>
        <sz val="11"/>
        <rFont val="宋体"/>
        <charset val="134"/>
      </rPr>
      <t>单次引导以半小时为基础计价，超出部分每增加半小时按</t>
    </r>
    <r>
      <rPr>
        <sz val="11"/>
        <rFont val="Times New Roman"/>
        <charset val="134"/>
      </rPr>
      <t>50%</t>
    </r>
    <r>
      <rPr>
        <sz val="11"/>
        <rFont val="宋体"/>
        <charset val="134"/>
      </rPr>
      <t>叠加计价，每次计价一类价格封顶</t>
    </r>
    <r>
      <rPr>
        <sz val="11"/>
        <rFont val="Times New Roman"/>
        <charset val="134"/>
      </rPr>
      <t>450</t>
    </r>
    <r>
      <rPr>
        <sz val="11"/>
        <rFont val="宋体"/>
        <charset val="134"/>
      </rPr>
      <t>元、二类价格封顶</t>
    </r>
    <r>
      <rPr>
        <sz val="11"/>
        <rFont val="Times New Roman"/>
        <charset val="134"/>
      </rPr>
      <t>40</t>
    </r>
    <r>
      <rPr>
        <sz val="11"/>
        <rFont val="宋体"/>
        <charset val="134"/>
      </rPr>
      <t>0元、三类价格封顶</t>
    </r>
    <r>
      <rPr>
        <sz val="11"/>
        <rFont val="Times New Roman"/>
        <charset val="134"/>
      </rPr>
      <t>36</t>
    </r>
    <r>
      <rPr>
        <sz val="11"/>
        <rFont val="宋体"/>
        <charset val="134"/>
      </rPr>
      <t>0元。</t>
    </r>
  </si>
  <si>
    <t>017300000050000</t>
  </si>
  <si>
    <t>X线透视引导辅助操作费（机械臂-三维成像）</t>
  </si>
  <si>
    <t>通过各种类型机械臂扫描直接形成三维图像，为手术或治疗操作提供可视化条件。</t>
  </si>
  <si>
    <r>
      <rPr>
        <sz val="11"/>
        <rFont val="Times New Roman"/>
        <charset val="134"/>
      </rPr>
      <t>1.</t>
    </r>
    <r>
      <rPr>
        <sz val="11"/>
        <rFont val="宋体"/>
        <charset val="134"/>
      </rPr>
      <t>计价时间以引导实际使用时间为准。操作过程中不与相应部位X线检查同时收取。</t>
    </r>
    <r>
      <rPr>
        <sz val="11"/>
        <rFont val="Times New Roman"/>
        <charset val="134"/>
      </rPr>
      <t xml:space="preserve">
2.</t>
    </r>
    <r>
      <rPr>
        <sz val="11"/>
        <rFont val="宋体"/>
        <charset val="134"/>
      </rPr>
      <t>单次引导以半小时为基础计价，超出部分每增加半小时按</t>
    </r>
    <r>
      <rPr>
        <sz val="11"/>
        <rFont val="Times New Roman"/>
        <charset val="134"/>
      </rPr>
      <t>50%</t>
    </r>
    <r>
      <rPr>
        <sz val="11"/>
        <rFont val="宋体"/>
        <charset val="134"/>
      </rPr>
      <t>叠加计价，每次计价一类价格封顶</t>
    </r>
    <r>
      <rPr>
        <sz val="11"/>
        <rFont val="Times New Roman"/>
        <charset val="134"/>
      </rPr>
      <t>700</t>
    </r>
    <r>
      <rPr>
        <sz val="11"/>
        <rFont val="宋体"/>
        <charset val="134"/>
      </rPr>
      <t>、二类价格封顶</t>
    </r>
    <r>
      <rPr>
        <sz val="11"/>
        <rFont val="Times New Roman"/>
        <charset val="134"/>
      </rPr>
      <t>620</t>
    </r>
    <r>
      <rPr>
        <sz val="11"/>
        <rFont val="宋体"/>
        <charset val="134"/>
      </rPr>
      <t>元、三类价格封顶</t>
    </r>
    <r>
      <rPr>
        <sz val="11"/>
        <rFont val="Times New Roman"/>
        <charset val="134"/>
      </rPr>
      <t>560</t>
    </r>
    <r>
      <rPr>
        <sz val="11"/>
        <rFont val="宋体"/>
        <charset val="134"/>
      </rPr>
      <t>元。</t>
    </r>
  </si>
  <si>
    <t>017300000060000</t>
  </si>
  <si>
    <t>X线透视引导辅助操作费（数字减影）</t>
  </si>
  <si>
    <t>通过数字减影透视技术，为手术或治疗操作提供可视化条件。</t>
  </si>
  <si>
    <t>所定价格涵盖设备准备、引导、撤除、处理用物等步骤所需的人力资源、设备运转成本与基本物质资源消耗。</t>
  </si>
  <si>
    <r>
      <rPr>
        <sz val="11"/>
        <rFont val="Times New Roman"/>
        <charset val="134"/>
      </rPr>
      <t>1.</t>
    </r>
    <r>
      <rPr>
        <sz val="11"/>
        <rFont val="宋体"/>
        <charset val="134"/>
      </rPr>
      <t>计价时间以引导实际使用时间为准。操作过程中不与相应部位X线检查同时收取。</t>
    </r>
    <r>
      <rPr>
        <sz val="11"/>
        <rFont val="Times New Roman"/>
        <charset val="134"/>
      </rPr>
      <t xml:space="preserve">
2.</t>
    </r>
    <r>
      <rPr>
        <sz val="11"/>
        <rFont val="宋体"/>
        <charset val="134"/>
      </rPr>
      <t>单次引导以半小时为基础计价，超出部分每增加半小时按</t>
    </r>
    <r>
      <rPr>
        <sz val="11"/>
        <rFont val="Times New Roman"/>
        <charset val="134"/>
      </rPr>
      <t>50%</t>
    </r>
    <r>
      <rPr>
        <sz val="11"/>
        <rFont val="宋体"/>
        <charset val="134"/>
      </rPr>
      <t>叠加计价，每次计价一类价格封顶</t>
    </r>
    <r>
      <rPr>
        <sz val="11"/>
        <rFont val="Times New Roman"/>
        <charset val="134"/>
      </rPr>
      <t>450</t>
    </r>
    <r>
      <rPr>
        <sz val="11"/>
        <rFont val="宋体"/>
        <charset val="134"/>
      </rPr>
      <t>元、二类价格封顶400元、三类价格封顶360元。</t>
    </r>
  </si>
  <si>
    <t>017300000070000</t>
  </si>
  <si>
    <t>计算机体层扫描引导辅助操作费</t>
  </si>
  <si>
    <t>通过计算机体层扫描或透视成像，为手术或治疗操作提供可视化条件。</t>
  </si>
  <si>
    <t>所定价格涵盖设备准备、扫描、引导、撤除、处理用物等步骤所需的人力资源、设备运转成本与基本物质资源消耗。</t>
  </si>
  <si>
    <r>
      <rPr>
        <sz val="11"/>
        <rFont val="Times New Roman"/>
        <charset val="134"/>
      </rPr>
      <t>1.</t>
    </r>
    <r>
      <rPr>
        <sz val="11"/>
        <rFont val="宋体"/>
        <charset val="134"/>
      </rPr>
      <t>操作过程中不与相应部位计算机体层扫描（</t>
    </r>
    <r>
      <rPr>
        <sz val="11"/>
        <rFont val="Times New Roman"/>
        <charset val="134"/>
      </rPr>
      <t>CT</t>
    </r>
    <r>
      <rPr>
        <sz val="11"/>
        <rFont val="宋体"/>
        <charset val="134"/>
      </rPr>
      <t>）检查同时收取。</t>
    </r>
    <r>
      <rPr>
        <sz val="11"/>
        <rFont val="Times New Roman"/>
        <charset val="134"/>
      </rPr>
      <t xml:space="preserve">
2.</t>
    </r>
    <r>
      <rPr>
        <sz val="11"/>
        <rFont val="宋体"/>
        <charset val="134"/>
      </rPr>
      <t>计价时间以引导实际使用时间为准。</t>
    </r>
    <r>
      <rPr>
        <sz val="11"/>
        <rFont val="Times New Roman"/>
        <charset val="134"/>
      </rPr>
      <t xml:space="preserve">
3.</t>
    </r>
    <r>
      <rPr>
        <sz val="11"/>
        <rFont val="宋体"/>
        <charset val="134"/>
      </rPr>
      <t>单次引导以半小时为基础计价，超出部分每增加半小时按</t>
    </r>
    <r>
      <rPr>
        <sz val="11"/>
        <rFont val="Times New Roman"/>
        <charset val="134"/>
      </rPr>
      <t>50%</t>
    </r>
    <r>
      <rPr>
        <sz val="11"/>
        <rFont val="宋体"/>
        <charset val="134"/>
      </rPr>
      <t>叠加计价，每次计价一类价格封顶</t>
    </r>
    <r>
      <rPr>
        <sz val="11"/>
        <rFont val="Times New Roman"/>
        <charset val="134"/>
      </rPr>
      <t>720</t>
    </r>
    <r>
      <rPr>
        <sz val="11"/>
        <rFont val="宋体"/>
        <charset val="134"/>
      </rPr>
      <t>元、二类价格封顶640元、三类价格封顶580元。</t>
    </r>
  </si>
  <si>
    <t>017300000080000</t>
  </si>
  <si>
    <t>磁共振引导辅助操作费</t>
  </si>
  <si>
    <t>通过磁共振引导，为手术或治疗操作提供可视化条件。</t>
  </si>
  <si>
    <r>
      <rPr>
        <sz val="11"/>
        <rFont val="Times New Roman"/>
        <charset val="134"/>
      </rPr>
      <t>1.</t>
    </r>
    <r>
      <rPr>
        <sz val="11"/>
        <rFont val="宋体"/>
        <charset val="134"/>
      </rPr>
      <t>操作过程中不与相应部位磁共振（MR）检查同时收取。</t>
    </r>
    <r>
      <rPr>
        <sz val="11"/>
        <rFont val="Times New Roman"/>
        <charset val="134"/>
      </rPr>
      <t xml:space="preserve">
2.</t>
    </r>
    <r>
      <rPr>
        <sz val="11"/>
        <rFont val="宋体"/>
        <charset val="134"/>
      </rPr>
      <t>计价时间以引导实际使用时间为准。</t>
    </r>
    <r>
      <rPr>
        <sz val="11"/>
        <rFont val="Times New Roman"/>
        <charset val="134"/>
      </rPr>
      <t xml:space="preserve">
3.</t>
    </r>
    <r>
      <rPr>
        <sz val="11"/>
        <rFont val="宋体"/>
        <charset val="134"/>
      </rPr>
      <t>单次引导以半小时为基础计价，超出部分每增加半小时按</t>
    </r>
    <r>
      <rPr>
        <sz val="11"/>
        <rFont val="Times New Roman"/>
        <charset val="134"/>
      </rPr>
      <t>50%</t>
    </r>
    <r>
      <rPr>
        <sz val="11"/>
        <rFont val="宋体"/>
        <charset val="134"/>
      </rPr>
      <t>叠加计价，每次计价一类价格封顶</t>
    </r>
    <r>
      <rPr>
        <sz val="11"/>
        <rFont val="Times New Roman"/>
        <charset val="134"/>
      </rPr>
      <t>810</t>
    </r>
    <r>
      <rPr>
        <sz val="11"/>
        <rFont val="宋体"/>
        <charset val="134"/>
      </rPr>
      <t>元、二类价格封顶</t>
    </r>
    <r>
      <rPr>
        <sz val="11"/>
        <rFont val="Times New Roman"/>
        <charset val="134"/>
      </rPr>
      <t>730</t>
    </r>
    <r>
      <rPr>
        <sz val="11"/>
        <rFont val="宋体"/>
        <charset val="134"/>
      </rPr>
      <t>元、三类价格封顶</t>
    </r>
    <r>
      <rPr>
        <sz val="11"/>
        <rFont val="Times New Roman"/>
        <charset val="134"/>
      </rPr>
      <t>650</t>
    </r>
    <r>
      <rPr>
        <sz val="11"/>
        <rFont val="宋体"/>
        <charset val="134"/>
      </rPr>
      <t>元。</t>
    </r>
  </si>
  <si>
    <t>017300000090000</t>
  </si>
  <si>
    <t>超声引导辅助操作费（治疗）</t>
  </si>
  <si>
    <t>通过超声技术，为治疗提供可视化条件。</t>
  </si>
  <si>
    <t>所定价格涵盖设备准备、超声引导、撤除、处理用物等步骤所需的人力资源、设备运转成本与基本物质资源消耗。</t>
  </si>
  <si>
    <t>01彩色多普勒超声加收
11便携式超声引导减收</t>
  </si>
  <si>
    <t>10分钟</t>
  </si>
  <si>
    <r>
      <rPr>
        <sz val="11"/>
        <rFont val="Times New Roman"/>
        <charset val="134"/>
      </rPr>
      <t>1.</t>
    </r>
    <r>
      <rPr>
        <sz val="11"/>
        <rFont val="宋体"/>
        <charset val="134"/>
      </rPr>
      <t>计价时间以引导实际使用时间为准。操作过程中不与相应部位超声检查同时收取。</t>
    </r>
    <r>
      <rPr>
        <sz val="11"/>
        <rFont val="Times New Roman"/>
        <charset val="134"/>
      </rPr>
      <t xml:space="preserve">
2.</t>
    </r>
    <r>
      <rPr>
        <sz val="11"/>
        <rFont val="宋体"/>
        <charset val="134"/>
      </rPr>
      <t>单次引导以</t>
    </r>
    <r>
      <rPr>
        <sz val="11"/>
        <rFont val="Times New Roman"/>
        <charset val="134"/>
      </rPr>
      <t>10</t>
    </r>
    <r>
      <rPr>
        <sz val="11"/>
        <rFont val="宋体"/>
        <charset val="134"/>
      </rPr>
      <t>分钟为基础计价，超出时间每增加</t>
    </r>
    <r>
      <rPr>
        <sz val="11"/>
        <rFont val="Times New Roman"/>
        <charset val="134"/>
      </rPr>
      <t>10</t>
    </r>
    <r>
      <rPr>
        <sz val="11"/>
        <rFont val="宋体"/>
        <charset val="134"/>
      </rPr>
      <t>分钟按</t>
    </r>
    <r>
      <rPr>
        <sz val="11"/>
        <rFont val="Times New Roman"/>
        <charset val="134"/>
      </rPr>
      <t>60%</t>
    </r>
    <r>
      <rPr>
        <sz val="11"/>
        <rFont val="宋体"/>
        <charset val="134"/>
      </rPr>
      <t>叠加计价，每次计价一类价格封顶</t>
    </r>
    <r>
      <rPr>
        <sz val="11"/>
        <rFont val="Times New Roman"/>
        <charset val="134"/>
      </rPr>
      <t>77</t>
    </r>
    <r>
      <rPr>
        <sz val="11"/>
        <rFont val="宋体"/>
        <charset val="134"/>
      </rPr>
      <t>元、二类价格封顶66元、三类价格封顶55元。</t>
    </r>
  </si>
  <si>
    <t>017300000090001</t>
  </si>
  <si>
    <t>超声引导辅助操作费（治疗）-彩色多普勒超声（加收100%）</t>
  </si>
  <si>
    <r>
      <rPr>
        <sz val="11"/>
        <rFont val="宋体"/>
        <charset val="134"/>
      </rPr>
      <t>1.计价时间以引导实际使用时间为准。操作过程中不与相应部位超声检查同时收取。
2.单次引导以</t>
    </r>
    <r>
      <rPr>
        <sz val="11"/>
        <rFont val="Times New Roman"/>
        <charset val="134"/>
      </rPr>
      <t>10</t>
    </r>
    <r>
      <rPr>
        <sz val="11"/>
        <rFont val="宋体"/>
        <charset val="134"/>
      </rPr>
      <t>分钟为基础计价，超出时间每增加</t>
    </r>
    <r>
      <rPr>
        <sz val="11"/>
        <rFont val="Times New Roman"/>
        <charset val="134"/>
      </rPr>
      <t>10</t>
    </r>
    <r>
      <rPr>
        <sz val="11"/>
        <rFont val="宋体"/>
        <charset val="134"/>
      </rPr>
      <t>分钟按6</t>
    </r>
    <r>
      <rPr>
        <sz val="11"/>
        <rFont val="Times New Roman"/>
        <charset val="134"/>
      </rPr>
      <t>0%</t>
    </r>
    <r>
      <rPr>
        <sz val="11"/>
        <rFont val="宋体"/>
        <charset val="134"/>
      </rPr>
      <t>叠加计价，每次计价一类价格封顶77元、二类价格封顶66元、三类价格封顶55元。</t>
    </r>
  </si>
  <si>
    <t>017300000090011</t>
  </si>
  <si>
    <t>超声引导辅助操作费（治疗）-便携式超声引导（减收）</t>
  </si>
  <si>
    <t>计价时间以引导实际使用时间为准。操作过程中不与相应部位超声检查同时收取。单次引导减收15元。</t>
  </si>
  <si>
    <t>017300000100000 超声引导辅助操作费（手术）</t>
  </si>
  <si>
    <t>超声引导辅助操作费（手术）</t>
  </si>
  <si>
    <t>通过超声技术，为手术提供可视化条件。</t>
  </si>
  <si>
    <r>
      <rPr>
        <sz val="11"/>
        <rFont val="Times New Roman"/>
        <charset val="134"/>
      </rPr>
      <t>1.</t>
    </r>
    <r>
      <rPr>
        <sz val="11"/>
        <rFont val="宋体"/>
        <charset val="134"/>
      </rPr>
      <t>计价时间以引导实际使用时间为准。操作过程中不与相应部位超声检查同时收取。</t>
    </r>
    <r>
      <rPr>
        <sz val="11"/>
        <rFont val="Times New Roman"/>
        <charset val="134"/>
      </rPr>
      <t xml:space="preserve">
2.</t>
    </r>
    <r>
      <rPr>
        <sz val="11"/>
        <rFont val="宋体"/>
        <charset val="134"/>
      </rPr>
      <t>单次引导以半小时为基础计价，超出部分每增加半小时按</t>
    </r>
    <r>
      <rPr>
        <sz val="11"/>
        <rFont val="Times New Roman"/>
        <charset val="134"/>
      </rPr>
      <t>50%</t>
    </r>
    <r>
      <rPr>
        <sz val="11"/>
        <rFont val="宋体"/>
        <charset val="134"/>
      </rPr>
      <t>叠加计价，每次计价一类价格封顶</t>
    </r>
    <r>
      <rPr>
        <sz val="11"/>
        <rFont val="Times New Roman"/>
        <charset val="134"/>
      </rPr>
      <t>520</t>
    </r>
    <r>
      <rPr>
        <sz val="11"/>
        <rFont val="宋体"/>
        <charset val="134"/>
      </rPr>
      <t>元、二类价格封顶</t>
    </r>
    <r>
      <rPr>
        <sz val="11"/>
        <rFont val="Times New Roman"/>
        <charset val="134"/>
      </rPr>
      <t>440</t>
    </r>
    <r>
      <rPr>
        <sz val="11"/>
        <rFont val="宋体"/>
        <charset val="134"/>
      </rPr>
      <t>元、三类价格封顶</t>
    </r>
    <r>
      <rPr>
        <sz val="11"/>
        <rFont val="Times New Roman"/>
        <charset val="134"/>
      </rPr>
      <t>360</t>
    </r>
    <r>
      <rPr>
        <sz val="11"/>
        <rFont val="宋体"/>
        <charset val="134"/>
      </rPr>
      <t>元。</t>
    </r>
  </si>
  <si>
    <t>017300000100001</t>
  </si>
  <si>
    <t>超声引导辅助操作费（手术）-彩色多普勒超声（加收100%）</t>
  </si>
  <si>
    <t>017300000100011</t>
  </si>
  <si>
    <t>超声引导辅助操作费（手术）-便携式超声引导（减收）</t>
  </si>
  <si>
    <t>计价时间以引导实际使用时间为准。操作过程中不与相应部位超声检查同时收取。单次引导减收50元。</t>
  </si>
  <si>
    <t>017400000010000</t>
  </si>
  <si>
    <t>手术机械臂辅助操作费（导航）</t>
  </si>
  <si>
    <t>通过手术机械臂平台，操控手术器械，参与导航、定位等引导操作。</t>
  </si>
  <si>
    <t>所定价格涵盖设备准备、体位摆放、制定计划、导航、定位、撤除、处理用物、数据处理与上传存储（含数字方式）等步骤所需的人力资源、以及配套使用的器械耗材、设备运转成本与基本物质资源消耗。</t>
  </si>
  <si>
    <r>
      <rPr>
        <sz val="11"/>
        <rFont val="Times New Roman"/>
        <charset val="134"/>
      </rPr>
      <t>1.</t>
    </r>
    <r>
      <rPr>
        <sz val="11"/>
        <rFont val="宋体"/>
        <charset val="134"/>
      </rPr>
      <t>操作过程中不与引导费用、</t>
    </r>
    <r>
      <rPr>
        <sz val="11"/>
        <rFont val="Times New Roman"/>
        <charset val="134"/>
      </rPr>
      <t>“</t>
    </r>
    <r>
      <rPr>
        <sz val="11"/>
        <rFont val="宋体"/>
        <charset val="134"/>
      </rPr>
      <t>手术路径导航辅助操作费</t>
    </r>
    <r>
      <rPr>
        <sz val="11"/>
        <rFont val="Times New Roman"/>
        <charset val="134"/>
      </rPr>
      <t>”</t>
    </r>
    <r>
      <rPr>
        <sz val="11"/>
        <rFont val="宋体"/>
        <charset val="134"/>
      </rPr>
      <t>同时收取。</t>
    </r>
    <r>
      <rPr>
        <sz val="11"/>
        <rFont val="Times New Roman"/>
        <charset val="134"/>
      </rPr>
      <t xml:space="preserve">
2.</t>
    </r>
    <r>
      <rPr>
        <sz val="11"/>
        <rFont val="宋体"/>
        <charset val="134"/>
      </rPr>
      <t>单台设备同时具备导航、部分执行、精准执行中的两项或三项功能的，医疗机构实际收费时，按收费标准最高的医疗服务价格项目计费，不叠加计费。</t>
    </r>
    <r>
      <rPr>
        <sz val="11"/>
        <rFont val="Times New Roman"/>
        <charset val="134"/>
      </rPr>
      <t xml:space="preserve">
3.</t>
    </r>
    <r>
      <rPr>
        <sz val="11"/>
        <rFont val="宋体"/>
        <charset val="134"/>
      </rPr>
      <t>本项目收费标准与主手术对应价格项目挂钩，按主手术项目价格的</t>
    </r>
    <r>
      <rPr>
        <sz val="11"/>
        <rFont val="Times New Roman"/>
        <charset val="134"/>
      </rPr>
      <t>50%</t>
    </r>
    <r>
      <rPr>
        <sz val="11"/>
        <rFont val="宋体"/>
        <charset val="134"/>
      </rPr>
      <t>计价，每例手术限计价一次，达不到政府指导价的按政府指导价计价，每次计价一类价格封顶</t>
    </r>
    <r>
      <rPr>
        <sz val="11"/>
        <rFont val="Times New Roman"/>
        <charset val="134"/>
      </rPr>
      <t>36</t>
    </r>
    <r>
      <rPr>
        <sz val="11"/>
        <rFont val="宋体"/>
        <charset val="134"/>
      </rPr>
      <t>00元、二类价格封顶</t>
    </r>
    <r>
      <rPr>
        <sz val="11"/>
        <rFont val="Times New Roman"/>
        <charset val="134"/>
      </rPr>
      <t>3240</t>
    </r>
    <r>
      <rPr>
        <sz val="11"/>
        <rFont val="宋体"/>
        <charset val="134"/>
      </rPr>
      <t>元、三类价格封顶</t>
    </r>
    <r>
      <rPr>
        <sz val="11"/>
        <rFont val="Times New Roman"/>
        <charset val="134"/>
      </rPr>
      <t>2</t>
    </r>
    <r>
      <rPr>
        <sz val="11"/>
        <rFont val="宋体"/>
        <charset val="134"/>
      </rPr>
      <t>920元。</t>
    </r>
    <r>
      <rPr>
        <sz val="11"/>
        <rFont val="Times New Roman"/>
        <charset val="134"/>
      </rPr>
      <t xml:space="preserve">
4.</t>
    </r>
    <r>
      <rPr>
        <sz val="11"/>
        <rFont val="黑体"/>
        <charset val="134"/>
      </rPr>
      <t>医疗机构未上传医疗数据和设备运行记录的，应执行减收政策，减收标准</t>
    </r>
    <r>
      <rPr>
        <sz val="11"/>
        <rFont val="Times New Roman"/>
        <charset val="134"/>
      </rPr>
      <t>100</t>
    </r>
    <r>
      <rPr>
        <sz val="11"/>
        <rFont val="黑体"/>
        <charset val="134"/>
      </rPr>
      <t>元。</t>
    </r>
  </si>
  <si>
    <t>017100000150000</t>
  </si>
  <si>
    <t>手术机械臂辅助操作费（参与执行）</t>
  </si>
  <si>
    <r>
      <rPr>
        <sz val="12"/>
        <rFont val="宋体"/>
        <charset val="134"/>
      </rPr>
      <t>通过手术机械臂平台，以映射控制的方式，辅助医务人员操控手术器械，参与完成构建通道、打孔或切割中的一个或若干个手术步骤。</t>
    </r>
    <r>
      <rPr>
        <strike/>
        <sz val="12"/>
        <rFont val="宋体"/>
        <charset val="134"/>
      </rPr>
      <t xml:space="preserve">
</t>
    </r>
  </si>
  <si>
    <t>所定价格涵盖设备准备、体位摆放、制定计划、导航、定位、探查、调节、控制机械臂完成部分手术操作、撤除、处理用物、数据处理与上传存储（含数字方式）等步骤所需的人力资源、以及配套使用的器械耗材、设备运转成本与基本物质资源消耗。</t>
  </si>
  <si>
    <r>
      <rPr>
        <sz val="11"/>
        <rFont val="Times New Roman"/>
        <charset val="134"/>
      </rPr>
      <t>1.</t>
    </r>
    <r>
      <rPr>
        <sz val="11"/>
        <rFont val="宋体"/>
        <charset val="134"/>
      </rPr>
      <t>操作过程中不与引导费用、</t>
    </r>
    <r>
      <rPr>
        <sz val="11"/>
        <rFont val="Times New Roman"/>
        <charset val="134"/>
      </rPr>
      <t>“</t>
    </r>
    <r>
      <rPr>
        <sz val="11"/>
        <rFont val="宋体"/>
        <charset val="134"/>
      </rPr>
      <t>手术路径导航辅助操作费</t>
    </r>
    <r>
      <rPr>
        <sz val="11"/>
        <rFont val="Times New Roman"/>
        <charset val="134"/>
      </rPr>
      <t>”</t>
    </r>
    <r>
      <rPr>
        <sz val="11"/>
        <rFont val="宋体"/>
        <charset val="134"/>
      </rPr>
      <t>同时收取。</t>
    </r>
    <r>
      <rPr>
        <sz val="11"/>
        <rFont val="Times New Roman"/>
        <charset val="134"/>
      </rPr>
      <t xml:space="preserve">
2.</t>
    </r>
    <r>
      <rPr>
        <sz val="11"/>
        <rFont val="宋体"/>
        <charset val="134"/>
      </rPr>
      <t>单台设备同时具备导航、部分执行、精准执行中的两项或三项功能的，医疗机构实际收费时，按收费标准最高的医疗服务价格项目计费，不叠加计费。</t>
    </r>
    <r>
      <rPr>
        <sz val="11"/>
        <rFont val="Times New Roman"/>
        <charset val="134"/>
      </rPr>
      <t xml:space="preserve">
3.</t>
    </r>
    <r>
      <rPr>
        <sz val="11"/>
        <rFont val="宋体"/>
        <charset val="134"/>
      </rPr>
      <t>本项目收费标准与主手术对应价格项目挂钩，按主手术项目价格的</t>
    </r>
    <r>
      <rPr>
        <sz val="11"/>
        <rFont val="Times New Roman"/>
        <charset val="134"/>
      </rPr>
      <t>150%</t>
    </r>
    <r>
      <rPr>
        <sz val="11"/>
        <rFont val="宋体"/>
        <charset val="134"/>
      </rPr>
      <t>计价，每例手术限计价一次，达不到政府指导价的按政府指导价计价，每次计价一类价格封顶</t>
    </r>
    <r>
      <rPr>
        <sz val="11"/>
        <rFont val="Times New Roman"/>
        <charset val="134"/>
      </rPr>
      <t>12</t>
    </r>
    <r>
      <rPr>
        <sz val="11"/>
        <rFont val="宋体"/>
        <charset val="134"/>
      </rPr>
      <t>000元、二类价格封顶</t>
    </r>
    <r>
      <rPr>
        <sz val="11"/>
        <rFont val="Times New Roman"/>
        <charset val="134"/>
      </rPr>
      <t>10800</t>
    </r>
    <r>
      <rPr>
        <sz val="11"/>
        <rFont val="宋体"/>
        <charset val="134"/>
      </rPr>
      <t>元、三类价格封顶</t>
    </r>
    <r>
      <rPr>
        <sz val="11"/>
        <rFont val="Times New Roman"/>
        <charset val="134"/>
      </rPr>
      <t>9720</t>
    </r>
    <r>
      <rPr>
        <sz val="11"/>
        <rFont val="宋体"/>
        <charset val="134"/>
      </rPr>
      <t>元。</t>
    </r>
    <r>
      <rPr>
        <sz val="11"/>
        <rFont val="Times New Roman"/>
        <charset val="134"/>
      </rPr>
      <t xml:space="preserve">
4.</t>
    </r>
    <r>
      <rPr>
        <sz val="11"/>
        <rFont val="黑体"/>
        <charset val="134"/>
      </rPr>
      <t>医疗机构未上传医疗数据和设备运行记录的，应执行减收政策，减收标准</t>
    </r>
    <r>
      <rPr>
        <sz val="11"/>
        <rFont val="Times New Roman"/>
        <charset val="134"/>
      </rPr>
      <t>100</t>
    </r>
    <r>
      <rPr>
        <sz val="11"/>
        <rFont val="黑体"/>
        <charset val="134"/>
      </rPr>
      <t>元。</t>
    </r>
  </si>
  <si>
    <t>017100000160000</t>
  </si>
  <si>
    <t>手术机械臂辅助操作费（精准执行）</t>
  </si>
  <si>
    <t>通过手术机械臂平台，以映射控制的方式，辅助医务人员操控手术器械精准完成手术的全部步骤，或精准完成手术中器官、组织的切除、重建、修复等全部关键步骤。</t>
  </si>
  <si>
    <t>所定价格涵盖设备准备、体位摆放、制定计划、导航、定位、探查、调节、控制机械臂完成手术操作、撤除、处理用物、数据处理与上传存储（含数字方式）等步骤所需的人力资源、以及配套使用的器械耗材、设备运转成本与基本物质资源消耗。</t>
  </si>
  <si>
    <r>
      <rPr>
        <sz val="11"/>
        <rFont val="Times New Roman"/>
        <charset val="134"/>
      </rPr>
      <t>1.</t>
    </r>
    <r>
      <rPr>
        <sz val="11"/>
        <rFont val="宋体"/>
        <charset val="134"/>
      </rPr>
      <t>操作过程中不与引导费用、</t>
    </r>
    <r>
      <rPr>
        <sz val="11"/>
        <rFont val="Times New Roman"/>
        <charset val="134"/>
      </rPr>
      <t>“</t>
    </r>
    <r>
      <rPr>
        <sz val="11"/>
        <rFont val="宋体"/>
        <charset val="134"/>
      </rPr>
      <t>手术路径导航辅助操作费</t>
    </r>
    <r>
      <rPr>
        <sz val="11"/>
        <rFont val="Times New Roman"/>
        <charset val="134"/>
      </rPr>
      <t>”</t>
    </r>
    <r>
      <rPr>
        <sz val="11"/>
        <rFont val="宋体"/>
        <charset val="134"/>
      </rPr>
      <t>同时收取。</t>
    </r>
    <r>
      <rPr>
        <sz val="11"/>
        <rFont val="Times New Roman"/>
        <charset val="134"/>
      </rPr>
      <t xml:space="preserve">
2.</t>
    </r>
    <r>
      <rPr>
        <sz val="11"/>
        <rFont val="宋体"/>
        <charset val="134"/>
      </rPr>
      <t>单台设备同时具备导航、部分执行、精准执行中的两项或三项功能的，医疗机构实际收费时，按收费标准最高的医疗服务价格项目计费，不叠加计费。</t>
    </r>
    <r>
      <rPr>
        <sz val="11"/>
        <rFont val="Times New Roman"/>
        <charset val="134"/>
      </rPr>
      <t xml:space="preserve">
3.</t>
    </r>
    <r>
      <rPr>
        <sz val="11"/>
        <rFont val="宋体"/>
        <charset val="134"/>
      </rPr>
      <t>本项目收费标准与主手术对应价格项目挂钩，按主手术项目价格的</t>
    </r>
    <r>
      <rPr>
        <sz val="11"/>
        <rFont val="Times New Roman"/>
        <charset val="134"/>
      </rPr>
      <t>300%</t>
    </r>
    <r>
      <rPr>
        <sz val="11"/>
        <rFont val="宋体"/>
        <charset val="134"/>
      </rPr>
      <t>计价，每例手术限计价一次，达不到政府指导价的按政府指导价计价，每次计价一类价格封顶</t>
    </r>
    <r>
      <rPr>
        <sz val="11"/>
        <rFont val="Times New Roman"/>
        <charset val="134"/>
      </rPr>
      <t>26</t>
    </r>
    <r>
      <rPr>
        <sz val="11"/>
        <rFont val="宋体"/>
        <charset val="134"/>
      </rPr>
      <t>000元、二类价格封顶</t>
    </r>
    <r>
      <rPr>
        <sz val="11"/>
        <rFont val="Times New Roman"/>
        <charset val="134"/>
      </rPr>
      <t>234</t>
    </r>
    <r>
      <rPr>
        <sz val="11"/>
        <rFont val="宋体"/>
        <charset val="134"/>
      </rPr>
      <t>00元、三类价格封顶</t>
    </r>
    <r>
      <rPr>
        <sz val="11"/>
        <rFont val="Times New Roman"/>
        <charset val="134"/>
      </rPr>
      <t>2100</t>
    </r>
    <r>
      <rPr>
        <sz val="11"/>
        <rFont val="宋体"/>
        <charset val="134"/>
      </rPr>
      <t>0元。</t>
    </r>
    <r>
      <rPr>
        <sz val="11"/>
        <rFont val="Times New Roman"/>
        <charset val="134"/>
      </rPr>
      <t xml:space="preserve">
4.</t>
    </r>
    <r>
      <rPr>
        <sz val="11"/>
        <rFont val="黑体"/>
        <charset val="134"/>
      </rPr>
      <t>医疗机构未上传医疗数据和设备运行记录的，应执行减收政策，减收标准</t>
    </r>
    <r>
      <rPr>
        <sz val="11"/>
        <rFont val="Times New Roman"/>
        <charset val="134"/>
      </rPr>
      <t>100</t>
    </r>
    <r>
      <rPr>
        <sz val="11"/>
        <rFont val="黑体"/>
        <charset val="134"/>
      </rPr>
      <t>元。</t>
    </r>
  </si>
  <si>
    <t>017100000170000</t>
  </si>
  <si>
    <t>远程手术辅助操作费</t>
  </si>
  <si>
    <t>通过计算机平台远程操控手术器械，精准完成手术的全部步骤，或精准完成手术中器官、组织的切除、重建、修复等全部关键步骤。</t>
  </si>
  <si>
    <r>
      <rPr>
        <sz val="12"/>
        <color theme="1"/>
        <rFont val="宋体"/>
        <charset val="134"/>
      </rPr>
      <t>所定价格涵盖设备准备、体位摆放、制定计划、导航、定位、探查、调节、控制机械臂完成手术操作、撤除、处理用物、数据处理与上传存储（含数字方式）等步骤所需的人力资源、</t>
    </r>
    <r>
      <rPr>
        <sz val="12"/>
        <rFont val="宋体"/>
        <charset val="134"/>
      </rPr>
      <t>以及配套使用的器械耗材</t>
    </r>
    <r>
      <rPr>
        <sz val="12"/>
        <color theme="1"/>
        <rFont val="宋体"/>
        <charset val="134"/>
      </rPr>
      <t>、设备运转成本与基本物质资源消耗。</t>
    </r>
  </si>
  <si>
    <r>
      <rPr>
        <sz val="11"/>
        <rFont val="Times New Roman"/>
        <charset val="134"/>
      </rPr>
      <t>1.</t>
    </r>
    <r>
      <rPr>
        <sz val="11"/>
        <rFont val="宋体"/>
        <charset val="134"/>
      </rPr>
      <t>操作过程中不与引导费用、</t>
    </r>
    <r>
      <rPr>
        <sz val="11"/>
        <rFont val="Times New Roman"/>
        <charset val="134"/>
      </rPr>
      <t>“</t>
    </r>
    <r>
      <rPr>
        <sz val="11"/>
        <rFont val="宋体"/>
        <charset val="134"/>
      </rPr>
      <t>手术路径导航辅助操作费</t>
    </r>
    <r>
      <rPr>
        <sz val="11"/>
        <rFont val="Times New Roman"/>
        <charset val="134"/>
      </rPr>
      <t>”“</t>
    </r>
    <r>
      <rPr>
        <sz val="11"/>
        <rFont val="宋体"/>
        <charset val="134"/>
      </rPr>
      <t>手术机械臂辅助操作费</t>
    </r>
    <r>
      <rPr>
        <sz val="11"/>
        <rFont val="Times New Roman"/>
        <charset val="134"/>
      </rPr>
      <t>”</t>
    </r>
    <r>
      <rPr>
        <sz val="11"/>
        <rFont val="宋体"/>
        <charset val="134"/>
      </rPr>
      <t>同时收取。</t>
    </r>
    <r>
      <rPr>
        <sz val="11"/>
        <rFont val="Times New Roman"/>
        <charset val="134"/>
      </rPr>
      <t xml:space="preserve">
2.</t>
    </r>
    <r>
      <rPr>
        <sz val="11"/>
        <rFont val="宋体"/>
        <charset val="134"/>
      </rPr>
      <t>本项目收费标准与主手术对应价格项目挂钩，以患者接受手术的地区价格为基数，按主手术项目价格的</t>
    </r>
    <r>
      <rPr>
        <sz val="11"/>
        <rFont val="Times New Roman"/>
        <charset val="134"/>
      </rPr>
      <t>500%</t>
    </r>
    <r>
      <rPr>
        <sz val="11"/>
        <rFont val="宋体"/>
        <charset val="134"/>
      </rPr>
      <t>计价，每例手术限计价一次，达不到政府指导价的按政府指导价计价，每次计价一类价格封顶</t>
    </r>
    <r>
      <rPr>
        <sz val="11"/>
        <rFont val="Times New Roman"/>
        <charset val="134"/>
      </rPr>
      <t>37</t>
    </r>
    <r>
      <rPr>
        <sz val="11"/>
        <rFont val="宋体"/>
        <charset val="134"/>
      </rPr>
      <t>000元、二类价格封顶</t>
    </r>
    <r>
      <rPr>
        <sz val="11"/>
        <rFont val="Times New Roman"/>
        <charset val="134"/>
      </rPr>
      <t>33000</t>
    </r>
    <r>
      <rPr>
        <sz val="11"/>
        <rFont val="宋体"/>
        <charset val="134"/>
      </rPr>
      <t>元、三类价格封顶</t>
    </r>
    <r>
      <rPr>
        <sz val="11"/>
        <rFont val="Times New Roman"/>
        <charset val="134"/>
      </rPr>
      <t>30000</t>
    </r>
    <r>
      <rPr>
        <sz val="11"/>
        <rFont val="宋体"/>
        <charset val="134"/>
      </rPr>
      <t>元。</t>
    </r>
    <r>
      <rPr>
        <sz val="11"/>
        <rFont val="Times New Roman"/>
        <charset val="134"/>
      </rPr>
      <t xml:space="preserve">
3.</t>
    </r>
    <r>
      <rPr>
        <sz val="11"/>
        <rFont val="黑体"/>
        <charset val="134"/>
      </rPr>
      <t>医疗机构未上传医疗数据和设备运行记录的，应执行减收政策，减收标准</t>
    </r>
    <r>
      <rPr>
        <sz val="11"/>
        <rFont val="Times New Roman"/>
        <charset val="134"/>
      </rPr>
      <t>100</t>
    </r>
    <r>
      <rPr>
        <sz val="11"/>
        <rFont val="黑体"/>
        <charset val="134"/>
      </rPr>
      <t>元。</t>
    </r>
    <r>
      <rPr>
        <sz val="11"/>
        <rFont val="Times New Roman"/>
        <charset val="134"/>
      </rPr>
      <t xml:space="preserve">                         4.</t>
    </r>
    <r>
      <rPr>
        <sz val="11"/>
        <rFont val="宋体"/>
        <charset val="134"/>
      </rPr>
      <t>远程指跨地市且距离超过</t>
    </r>
    <r>
      <rPr>
        <sz val="11"/>
        <rFont val="Times New Roman"/>
        <charset val="134"/>
      </rPr>
      <t>300</t>
    </r>
    <r>
      <rPr>
        <sz val="11"/>
        <rFont val="宋体"/>
        <charset val="134"/>
      </rPr>
      <t>公里。</t>
    </r>
    <r>
      <rPr>
        <sz val="11"/>
        <rFont val="Times New Roman"/>
        <charset val="134"/>
      </rPr>
      <t xml:space="preserve">
  </t>
    </r>
  </si>
  <si>
    <r>
      <rPr>
        <sz val="11"/>
        <color theme="1"/>
        <rFont val="宋体"/>
        <charset val="134"/>
        <scheme val="minor"/>
      </rPr>
      <t>使用说明：
1.5个3D打印项目价格构成里所指的物料消耗，包括但不限于塑料、树脂、金属粉末、生物墨水、细胞等3D打印材料。
2.根据《深化医疗服务价格改革试点方案》（医保发〔2021〕41号）关于“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的要求，服务产出相同的一类项目在操作层面存在差异，但在价格项目和定价水平层面具备合并同类项的条件，立项指南对此进行合并。所定价格属于政府指导价为最高限价，下浮不限。同时，医疗机构申报的技术改良进步项目，采取“现有项目兼容”方式处理，由省级医疗保障部门明确可对应执行的项目。
3.本立项指南所称“价格构成”，指项目价格应涵盖的各类资源消耗，用于确定计价单元的边界，是省市级医保部门制定调整项目价格的测算因子，不应作为临床技术标准理解，不是实际操作方式、路径、步骤、程序的强制性要求，价格构成中包含但临床实践中非必要、未发生的，无需强制要求公立医疗机构减计费用。所列“设备运转成本”包括但不限于操作设备、器具及固定资产投入。
4.本立项指南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5.本立项指南所称“扩展项”，指同一项目下以不同方式提供或在不同场景应用时，只扩展价格项目适用范围、不额外加价的一类子项，子项的价格按主项目执行。
6.本立项指南所称“基本物质资源消耗”，指原则上限于不应或不必要与医疗服务项目分割的易耗品，包括但不限于各类消杀灭菌用品、储存用品、清洁用品、个人防护用品、标签、垃圾处理用品、润滑剂、治疗巾（单）、棉球、棉签、纱布（垫）、普通绷带、固定带、治疗护理盘（包）、普通注射器、护（尿）垫、中单、冲洗工具、备皮工具、耦合剂、无菌罩、软件（版权、开发、购买）成本等。基本物质资源消耗成本计入项目价格，不另行收费。除基本物质资源消耗以外的其他耗材，立项指南落地前价格项目除外内容的可收费医用耗材以及计价说明规定的一次性刀具、一次性光纤，按照实际采购价格零差率销售。
7.本立项指南价格构成中所称“穿刺”为主项操作涉及的必要穿刺技术，价格构成中的穿刺操作不可收取相关费用；独立穿刺项目可按相应治疗价格项目收取。
8.本立项指南中涉及“包括……”“…… 等”的，属于开放型表述，所指对象不仅局限于表述中列明的事项，也包括未列明的同类事项。
9.本立项指南所设立价格项目为通用项目，已在其他类别立项指南特定学科中单独设立价格项目的，优先执行特定学科的价格项目。
10.医疗机构开展相关“医学3D重建辅助操作”“手术路径导航辅助操作”“手术机械臂辅助操作”“远程手术辅助操作”的，需保存并上传符合要求的医疗数据和设备运行记录，未提供上传数据和存储服务的，执行减收政策，减收标准100元。远程手术辅助操作费收费标准与主手术对应价格项目挂钩，以患者接受手术的地区价格为基数计费，</t>
    </r>
    <r>
      <rPr>
        <b/>
        <sz val="11"/>
        <color theme="1"/>
        <rFont val="宋体"/>
        <charset val="134"/>
        <scheme val="minor"/>
      </rPr>
      <t>患者接受手术的地区指的是患者办理门诊、住院手续所在地区</t>
    </r>
    <r>
      <rPr>
        <sz val="11"/>
        <color theme="1"/>
        <rFont val="宋体"/>
        <charset val="134"/>
        <scheme val="minor"/>
      </rPr>
      <t>。
11.临床实践中，手术和治疗的操作多需辅助操作技术伴随进行，“医疗服务价格项目立项指南”中，对于应用辅助操作技术的手术或治疗合并设置了专门项目的，医疗机构按照立项指南专门项目收费，不得重复收取辅助操作费。例如，“心脏直视消融费”的价格构成已包含射频消融，不得重复收取“射频辅助操作费”;对于应用辅助操作技术的手术或治疗未合并设置专门项目的，医疗机构按照“手术/治疗价格”+“辅助操作费”的方式收费，无需另行申报新增医疗服务价格项目。</t>
    </r>
  </si>
  <si>
    <t>附件2-1</t>
  </si>
  <si>
    <t>湖南省手术和治疗辅助操作类医疗服务价格项目废止表</t>
  </si>
  <si>
    <t>注：1.废止《关于规范手术机器人辅助操作系统使用和收费行为的通知》（湘医保发〔2022〕46号）；2.废止《关于同意继续试行 3D 打印手术模型收费的批复》(湘医保价服函〔2024〕28号)。</t>
  </si>
  <si>
    <t>财务分类代码</t>
  </si>
  <si>
    <t>国家项目代码</t>
  </si>
  <si>
    <t>国家项目名称</t>
  </si>
  <si>
    <t>地方项目代码</t>
  </si>
  <si>
    <t>地方项目名称</t>
  </si>
  <si>
    <t>地方项目内涵（或章节说明）</t>
  </si>
  <si>
    <t>除外内容</t>
  </si>
  <si>
    <t>一类价格（元）</t>
  </si>
  <si>
    <t>备注</t>
  </si>
  <si>
    <t>2．神经系统手术</t>
  </si>
  <si>
    <t>/</t>
  </si>
  <si>
    <t>使用汽钻头（指一次性磨钻头、铣刀）每次手术加收120元</t>
  </si>
  <si>
    <t>11．泌尿系统手术</t>
  </si>
  <si>
    <t>特殊尿管、网状支架、取石网篮、一次性泌尿介入激光光纤、泌尿介入鞘、电切环</t>
  </si>
  <si>
    <t>电汽加收800元，电切法加收500元。</t>
  </si>
  <si>
    <t>E</t>
  </si>
  <si>
    <t>003105110180000</t>
  </si>
  <si>
    <t>显微根管治疗术</t>
  </si>
  <si>
    <t>显微镜下复杂根管治疗、根尖屏障制备等分别参照执行</t>
  </si>
  <si>
    <t>每根管</t>
  </si>
  <si>
    <t>使用特殊仪器加收50%</t>
  </si>
  <si>
    <t>湘医保发[2019]39号</t>
  </si>
  <si>
    <t>G</t>
  </si>
  <si>
    <t>003306040320000</t>
  </si>
  <si>
    <t>显微根管外科手术</t>
  </si>
  <si>
    <t>显微镜下的进行根管内外修复及根尖手术分别参照执行</t>
  </si>
  <si>
    <t>003114000320000</t>
  </si>
  <si>
    <t>脉冲激光治疗</t>
  </si>
  <si>
    <t>准分子激光治疗皮肤病</t>
  </si>
  <si>
    <t>核对医嘱，排除禁忌症，告知治疗前后的注意事项及可能发生的并发症和处理方法。摆位，暴露照射部位皮肤，评估皮肤，用治疗巾遮盖周围正常皮肤，戴防护眼镜，启动仪器调试好准确的治疗参数，将仪器的治疗头对准皮损部位根据面积大小分次照射。</t>
  </si>
  <si>
    <t>每平方厘米</t>
  </si>
  <si>
    <t>003315010350000</t>
  </si>
  <si>
    <t>经皮椎间盘吸引术</t>
  </si>
  <si>
    <t>经皮脉冲激光椎间盘减压术</t>
  </si>
  <si>
    <t>一次性光纤、特殊穿刺针</t>
  </si>
  <si>
    <t>003112010670000</t>
  </si>
  <si>
    <t>经宫腔输卵管镜检查</t>
  </si>
  <si>
    <t>经宫腔镜输卵管镜治疗</t>
  </si>
  <si>
    <t>取出术前放置的宫颈扩张棒，消毒铺巾，留置导尿，器械准备，拿取灭菌好的输卵管镜、宫腔镜部件，连接部件并与气腹机膨宫、光源、主机、电凝装置连接，放置窥器暴露宫颈，再次消毒阴道、宫颈，适当扩张宫颈放置带操作孔道的宫腔镜，常规探查宫腔情况，确定双侧输卵管开口，经宫腔镜操作孔道放置输卵管镜，并在宫腔镜直视下送入输卵管开口内，探查输卵管腔内情况，明确输卵管病变原因，进行相应的治疗，如粘连分离、息肉摘除等，术毕再次消毒宫颈、阴道。</t>
  </si>
  <si>
    <t>003105140030000</t>
  </si>
  <si>
    <t>口腔粘膜病特殊治疗</t>
  </si>
  <si>
    <t>指冷冻法</t>
  </si>
  <si>
    <t>每部位</t>
  </si>
  <si>
    <t>红外线、微波、频谱等法分别加收100%</t>
  </si>
  <si>
    <t>D</t>
  </si>
  <si>
    <t>002101010030000</t>
  </si>
  <si>
    <t>床旁透视与术中透视</t>
  </si>
  <si>
    <t>透视下定位参照执行</t>
  </si>
  <si>
    <t>002101010040000</t>
  </si>
  <si>
    <t>C型臂术中透视</t>
  </si>
  <si>
    <t>002101020170000</t>
  </si>
  <si>
    <t>非血管介入临床操作数字减影(DSA)引导</t>
  </si>
  <si>
    <t>002102000090000</t>
  </si>
  <si>
    <t>临床操作的磁共振引导</t>
  </si>
  <si>
    <t>每半
小时</t>
  </si>
  <si>
    <t>不足半小时按半小时计</t>
  </si>
  <si>
    <t>湘医保发[2021]70号</t>
  </si>
  <si>
    <t>002103000050000</t>
  </si>
  <si>
    <t>临床操作的CT引导</t>
  </si>
  <si>
    <t>临床操作的螺旋CT引导</t>
  </si>
  <si>
    <t>210300005-1</t>
  </si>
  <si>
    <t>特等</t>
  </si>
  <si>
    <t>210300005-2</t>
  </si>
  <si>
    <t>A等</t>
  </si>
  <si>
    <t>210300005-3</t>
  </si>
  <si>
    <t>B等</t>
  </si>
  <si>
    <t>210300005-4</t>
  </si>
  <si>
    <t>C等</t>
  </si>
  <si>
    <t>002201000020000</t>
  </si>
  <si>
    <t>临床操作的A超引导</t>
  </si>
  <si>
    <t>未定</t>
  </si>
  <si>
    <t>002202010090000</t>
  </si>
  <si>
    <t>临床操作的B超引导</t>
  </si>
  <si>
    <t>002202020030000</t>
  </si>
  <si>
    <t>临床操作的腔内B超引导</t>
  </si>
  <si>
    <t>002203020120000</t>
  </si>
  <si>
    <t>临床操作的彩色多普勒超声引导</t>
  </si>
  <si>
    <t>附件2-2</t>
  </si>
  <si>
    <t>湖南省辅助操作类医疗服务价格项目废止表续</t>
  </si>
  <si>
    <t>试行最高限价</t>
  </si>
  <si>
    <t>术中组织快速识别</t>
  </si>
  <si>
    <t>采用试剂检测或光学成像显影等技术，术中快速识别如甲状旁腺等组织，减少误切，提升组织检出率和成活率，避免二次手术及降低术后并发症，提高手术质量。</t>
  </si>
  <si>
    <t>所定价格涵盖检测或显影、分析、识别等操作步骤的人力资源和基本物质资源消耗。</t>
  </si>
  <si>
    <t>附件3</t>
  </si>
  <si>
    <t>湖南省手术和治疗辅助操作类医疗服务价格项目修订表</t>
  </si>
  <si>
    <t>三、临床诊疗类</t>
  </si>
  <si>
    <r>
      <rPr>
        <sz val="11"/>
        <color theme="1"/>
        <rFont val="宋体"/>
        <charset val="134"/>
        <scheme val="minor"/>
      </rPr>
      <t>本类说明：5.除规定可另加收的以外，所有经内窥镜诊疗的项目，均已包含内窥镜费用。</t>
    </r>
    <r>
      <rPr>
        <strike/>
        <sz val="11"/>
        <color rgb="FFFF0000"/>
        <rFont val="宋体"/>
        <charset val="134"/>
        <scheme val="minor"/>
      </rPr>
      <t>诊疗及手术中使用导航引导系统加收2000元/台次。</t>
    </r>
  </si>
  <si>
    <t>(二)经血管介入诊疗</t>
  </si>
  <si>
    <r>
      <rPr>
        <sz val="11"/>
        <color theme="1"/>
        <rFont val="宋体"/>
        <charset val="134"/>
        <scheme val="minor"/>
      </rPr>
      <t>说明：
4.</t>
    </r>
    <r>
      <rPr>
        <strike/>
        <sz val="11"/>
        <color rgb="FFFF0000"/>
        <rFont val="宋体"/>
        <charset val="134"/>
        <scheme val="minor"/>
      </rPr>
      <t>临床操作DSA引导（不含临床操作）按每半小时使用时间150元收费。</t>
    </r>
    <r>
      <rPr>
        <sz val="11"/>
        <color theme="1"/>
        <rFont val="宋体"/>
        <charset val="134"/>
        <scheme val="minor"/>
      </rPr>
      <t xml:space="preserve">
</t>
    </r>
  </si>
  <si>
    <t>（三）手术治疗</t>
  </si>
  <si>
    <t>4.显微镜购进价在30万元以上每次手术加收350元；使用手术机器人辅助操作系统实行分类加收，具体加收政策按照湘医保发〔2022〕46号文件执行；使用微冰刀冷冻术、飞秒激光手术系统另行计价；术中使用微动力系统加收1170元/台次。5.在同一项目中使用激光、微波、射频、冷冻、各种特殊刀等方法可分别计价。使用高频电刀加收50元/台次，超声吸引刀加收1000元/台次，氩气刀加收200元/台次，超声切割止血刀加收500元/台次，射频刀加收100元/台次，微波刀加收700元/台次，脊柱手术等离子刀加收400元/台次，其他手术使用等离子刀加收200元/台次，关节刨削器刀头1000元/台次，术中使用血管切割闭合系统的加收1400元/台次。</t>
  </si>
  <si>
    <t>003309000210000</t>
  </si>
  <si>
    <t>前哨淋巴结探查术</t>
  </si>
  <si>
    <t>△</t>
  </si>
  <si>
    <t>湘发改价服[2017]275号</t>
  </si>
  <si>
    <t>003306060300000</t>
  </si>
  <si>
    <t>口腔颌面部联合缺损带血管游离肌皮骨瓣修复修复术</t>
  </si>
  <si>
    <t>特殊固定材料</t>
  </si>
  <si>
    <t>003315020070000</t>
  </si>
  <si>
    <t>带血管蒂游离神经移植术</t>
  </si>
  <si>
    <t>含手术显微镜使用</t>
  </si>
  <si>
    <r>
      <rPr>
        <sz val="11"/>
        <color theme="1"/>
        <rFont val="宋体"/>
        <charset val="134"/>
        <scheme val="minor"/>
      </rPr>
      <t>*</t>
    </r>
    <r>
      <rPr>
        <sz val="11"/>
        <color rgb="FFFF0000"/>
        <rFont val="宋体"/>
        <charset val="134"/>
        <scheme val="minor"/>
      </rPr>
      <t>不得重复收取术中显微成像辅助操作费</t>
    </r>
  </si>
  <si>
    <t>003111000130000</t>
  </si>
  <si>
    <t>B超引导下前列腺活检术</t>
  </si>
  <si>
    <t>不得重复收取超声引导辅助操作费</t>
  </si>
  <si>
    <t>433306030080000</t>
  </si>
  <si>
    <t>冷消融等离子手术治疗</t>
  </si>
  <si>
    <t>不得重复收取等离子辅助操作费</t>
  </si>
  <si>
    <t>附件4</t>
  </si>
  <si>
    <t>湖南省已落地立项指南辅助操作相关项目价格调整表</t>
  </si>
  <si>
    <t>注：价格调整后已落地立项指南辅助操作相关项目，按手术+辅助操作费计费。</t>
  </si>
  <si>
    <t>已落地立项指南项目</t>
  </si>
  <si>
    <t>剔除辅助操作相关费用后的的新价格</t>
  </si>
  <si>
    <t>执行文号</t>
  </si>
  <si>
    <t>立项指南类别</t>
  </si>
  <si>
    <t>项目
编码</t>
  </si>
  <si>
    <t>项目
名称</t>
  </si>
  <si>
    <t>服务
产出</t>
  </si>
  <si>
    <t>计价
说明</t>
  </si>
  <si>
    <t>一类
价格</t>
  </si>
  <si>
    <t>二类
价格</t>
  </si>
  <si>
    <t>三类
价格</t>
  </si>
  <si>
    <t>013307000110000</t>
  </si>
  <si>
    <r>
      <rPr>
        <sz val="12"/>
        <rFont val="仿宋_GB2312"/>
        <charset val="134"/>
      </rPr>
      <t>气管病变切除费</t>
    </r>
  </si>
  <si>
    <r>
      <rPr>
        <sz val="12"/>
        <rFont val="仿宋_GB2312"/>
        <charset val="134"/>
      </rPr>
      <t>通过手术切除气管病变。</t>
    </r>
  </si>
  <si>
    <r>
      <rPr>
        <sz val="12"/>
        <rFont val="仿宋_GB2312"/>
        <charset val="134"/>
      </rPr>
      <t>所定价格涵盖手术计划、术区准备、消毒、切开、切除、缝合、处理用物等步骤所需的人力资源和基本物质资源消耗。</t>
    </r>
  </si>
  <si>
    <r>
      <rPr>
        <sz val="12"/>
        <rFont val="Times New Roman"/>
        <charset val="0"/>
      </rPr>
      <t>01</t>
    </r>
    <r>
      <rPr>
        <sz val="12"/>
        <rFont val="仿宋_GB2312"/>
        <charset val="134"/>
      </rPr>
      <t>儿童加收</t>
    </r>
  </si>
  <si>
    <r>
      <rPr>
        <sz val="12"/>
        <rFont val="仿宋_GB2312"/>
        <charset val="134"/>
      </rPr>
      <t>次</t>
    </r>
  </si>
  <si>
    <r>
      <rPr>
        <sz val="12"/>
        <rFont val="仿宋_GB2312"/>
        <charset val="134"/>
      </rPr>
      <t>甲类</t>
    </r>
  </si>
  <si>
    <r>
      <rPr>
        <sz val="12"/>
        <rFont val="仿宋_GB2312"/>
        <charset val="134"/>
      </rPr>
      <t>湘医保发〔</t>
    </r>
    <r>
      <rPr>
        <sz val="12"/>
        <rFont val="Times New Roman"/>
        <charset val="0"/>
      </rPr>
      <t>2025</t>
    </r>
    <r>
      <rPr>
        <sz val="12"/>
        <rFont val="仿宋_GB2312"/>
        <charset val="134"/>
      </rPr>
      <t>〕</t>
    </r>
    <r>
      <rPr>
        <sz val="12"/>
        <rFont val="Times New Roman"/>
        <charset val="0"/>
      </rPr>
      <t>71</t>
    </r>
    <r>
      <rPr>
        <sz val="12"/>
        <rFont val="仿宋_GB2312"/>
        <charset val="134"/>
      </rPr>
      <t>号</t>
    </r>
  </si>
  <si>
    <r>
      <rPr>
        <sz val="12"/>
        <rFont val="仿宋_GB2312"/>
        <charset val="134"/>
      </rPr>
      <t>呼吸类</t>
    </r>
  </si>
  <si>
    <t>013307000110001</t>
  </si>
  <si>
    <r>
      <rPr>
        <sz val="12"/>
        <rFont val="仿宋_GB2312"/>
        <charset val="134"/>
      </rPr>
      <t>气管病变切除费</t>
    </r>
    <r>
      <rPr>
        <sz val="12"/>
        <rFont val="Times New Roman"/>
        <charset val="0"/>
      </rPr>
      <t>-</t>
    </r>
    <r>
      <rPr>
        <sz val="12"/>
        <rFont val="仿宋_GB2312"/>
        <charset val="134"/>
      </rPr>
      <t>儿童（加收）</t>
    </r>
  </si>
  <si>
    <t>013313000190000</t>
  </si>
  <si>
    <r>
      <rPr>
        <sz val="12"/>
        <rFont val="仿宋_GB2312"/>
        <charset val="134"/>
      </rPr>
      <t>宫颈部分切除费</t>
    </r>
  </si>
  <si>
    <r>
      <rPr>
        <sz val="12"/>
        <rFont val="仿宋_GB2312"/>
        <charset val="134"/>
      </rPr>
      <t>通过手术切除部分宫颈。</t>
    </r>
  </si>
  <si>
    <r>
      <rPr>
        <sz val="12"/>
        <rFont val="仿宋_GB2312"/>
        <charset val="134"/>
      </rPr>
      <t>所定价格涵盖手术计划、术区准备、消毒、切除、缝合、处理用物等步骤所需的人力资源和基本物质资源消耗。</t>
    </r>
  </si>
  <si>
    <r>
      <rPr>
        <sz val="12"/>
        <rFont val="仿宋_GB2312"/>
        <charset val="134"/>
      </rPr>
      <t>乙类</t>
    </r>
  </si>
  <si>
    <r>
      <rPr>
        <sz val="12"/>
        <rFont val="仿宋_GB2312"/>
        <charset val="134"/>
      </rPr>
      <t>湘医保发〔</t>
    </r>
    <r>
      <rPr>
        <sz val="12"/>
        <rFont val="Times New Roman"/>
        <charset val="0"/>
      </rPr>
      <t>2025</t>
    </r>
    <r>
      <rPr>
        <sz val="12"/>
        <rFont val="仿宋_GB2312"/>
        <charset val="134"/>
      </rPr>
      <t>〕</t>
    </r>
    <r>
      <rPr>
        <sz val="12"/>
        <rFont val="Times New Roman"/>
        <charset val="0"/>
      </rPr>
      <t>59</t>
    </r>
    <r>
      <rPr>
        <sz val="12"/>
        <rFont val="仿宋_GB2312"/>
        <charset val="134"/>
      </rPr>
      <t>号</t>
    </r>
  </si>
  <si>
    <r>
      <rPr>
        <sz val="12"/>
        <rFont val="仿宋_GB2312"/>
        <charset val="134"/>
      </rPr>
      <t>妇科类</t>
    </r>
  </si>
  <si>
    <t>013313000270000</t>
  </si>
  <si>
    <r>
      <rPr>
        <sz val="12"/>
        <rFont val="仿宋_GB2312"/>
        <charset val="134"/>
      </rPr>
      <t>宫腔粘连分离费</t>
    </r>
  </si>
  <si>
    <r>
      <rPr>
        <sz val="12"/>
        <rFont val="仿宋_GB2312"/>
        <charset val="134"/>
      </rPr>
      <t>通过手术分离宫腔粘连。</t>
    </r>
  </si>
  <si>
    <r>
      <rPr>
        <sz val="12"/>
        <rFont val="仿宋_GB2312"/>
        <charset val="134"/>
      </rPr>
      <t>所定价格涵盖手术计划、术区准备、消毒、宫腔探查、分离、处理用物等步骤所需的人力资源和基本物质资源消耗。</t>
    </r>
  </si>
  <si>
    <r>
      <rPr>
        <sz val="12"/>
        <rFont val="Times New Roman"/>
        <charset val="0"/>
      </rPr>
      <t>01</t>
    </r>
    <r>
      <rPr>
        <sz val="12"/>
        <rFont val="仿宋_GB2312"/>
        <charset val="0"/>
      </rPr>
      <t>宫颈管粘连分离</t>
    </r>
    <r>
      <rPr>
        <sz val="12"/>
        <rFont val="Times New Roman"/>
        <charset val="0"/>
      </rPr>
      <t xml:space="preserve">  02</t>
    </r>
    <r>
      <rPr>
        <sz val="12"/>
        <rFont val="宋体"/>
        <charset val="0"/>
      </rPr>
      <t>仅使用探针或扩宫棒分粘</t>
    </r>
    <r>
      <rPr>
        <sz val="12"/>
        <rFont val="Times New Roman"/>
        <charset val="0"/>
      </rPr>
      <t>(</t>
    </r>
    <r>
      <rPr>
        <sz val="12"/>
        <rFont val="宋体"/>
        <charset val="0"/>
      </rPr>
      <t>减收）</t>
    </r>
  </si>
  <si>
    <r>
      <rPr>
        <sz val="12"/>
        <rFont val="仿宋_GB2312"/>
        <charset val="134"/>
      </rPr>
      <t>湘医保发〔</t>
    </r>
    <r>
      <rPr>
        <sz val="12"/>
        <rFont val="Times New Roman"/>
        <charset val="0"/>
      </rPr>
      <t>2025</t>
    </r>
    <r>
      <rPr>
        <sz val="12"/>
        <rFont val="仿宋_GB2312"/>
        <charset val="134"/>
      </rPr>
      <t>〕</t>
    </r>
    <r>
      <rPr>
        <sz val="12"/>
        <rFont val="Times New Roman"/>
        <charset val="0"/>
      </rPr>
      <t>59</t>
    </r>
  </si>
  <si>
    <t>013313000270001</t>
  </si>
  <si>
    <r>
      <rPr>
        <sz val="12"/>
        <rFont val="仿宋_GB2312"/>
        <charset val="134"/>
      </rPr>
      <t>宫腔粘连分离费（宫颈管粘连分离）加收</t>
    </r>
    <r>
      <rPr>
        <sz val="12"/>
        <rFont val="Times New Roman"/>
        <charset val="0"/>
      </rPr>
      <t>20%</t>
    </r>
  </si>
  <si>
    <t>433313000270002</t>
  </si>
  <si>
    <t>宫腔粘连分离费-仅使用探针或扩宫棒分粘(减收）)</t>
  </si>
  <si>
    <t>013313000330000</t>
  </si>
  <si>
    <r>
      <rPr>
        <sz val="12"/>
        <rFont val="仿宋_GB2312"/>
        <charset val="134"/>
      </rPr>
      <t>子宫内膜去除费</t>
    </r>
  </si>
  <si>
    <r>
      <rPr>
        <sz val="12"/>
        <rFont val="仿宋_GB2312"/>
        <charset val="134"/>
      </rPr>
      <t>通过各种方式去除子宫内膜。</t>
    </r>
  </si>
  <si>
    <r>
      <rPr>
        <sz val="12"/>
        <rFont val="仿宋_GB2312"/>
        <charset val="134"/>
      </rPr>
      <t>所定价格涵盖手术计划、术区准备、消毒、宫腔探查、去除内膜、处理用物等步骤所需的人力资源和基本物质资源消耗。</t>
    </r>
  </si>
  <si>
    <t>013313000350000</t>
  </si>
  <si>
    <r>
      <rPr>
        <sz val="12"/>
        <rFont val="仿宋_GB2312"/>
        <charset val="134"/>
      </rPr>
      <t>子宫肌瘤切除费（常规）</t>
    </r>
  </si>
  <si>
    <r>
      <rPr>
        <sz val="12"/>
        <rFont val="仿宋_GB2312"/>
        <charset val="134"/>
      </rPr>
      <t>通过手术切除子宫肌瘤。</t>
    </r>
  </si>
  <si>
    <t>所定价格涵盖手术计划、术区准备、消毒、宫腔探查、切除肌瘤、缝合、处理用物等步骤所需的人力资源和基本物质资源消耗。</t>
  </si>
  <si>
    <r>
      <rPr>
        <sz val="12"/>
        <color theme="1"/>
        <rFont val="Times New Roman"/>
        <charset val="0"/>
      </rPr>
      <t>01</t>
    </r>
    <r>
      <rPr>
        <sz val="12"/>
        <color theme="1"/>
        <rFont val="仿宋_GB2312"/>
        <charset val="134"/>
      </rPr>
      <t>子宫腺肌病灶切除</t>
    </r>
  </si>
  <si>
    <r>
      <rPr>
        <sz val="12"/>
        <color theme="1"/>
        <rFont val="仿宋_GB2312"/>
        <charset val="134"/>
      </rPr>
      <t>湘医保发〔</t>
    </r>
    <r>
      <rPr>
        <sz val="12"/>
        <color theme="1"/>
        <rFont val="Times New Roman"/>
        <charset val="0"/>
      </rPr>
      <t>2025</t>
    </r>
    <r>
      <rPr>
        <sz val="12"/>
        <color theme="1"/>
        <rFont val="仿宋_GB2312"/>
        <charset val="134"/>
      </rPr>
      <t>〕</t>
    </r>
    <r>
      <rPr>
        <sz val="12"/>
        <color theme="1"/>
        <rFont val="Times New Roman"/>
        <charset val="0"/>
      </rPr>
      <t>57</t>
    </r>
    <r>
      <rPr>
        <sz val="12"/>
        <color theme="1"/>
        <rFont val="仿宋_GB2312"/>
        <charset val="134"/>
      </rPr>
      <t>号</t>
    </r>
  </si>
  <si>
    <t>妇科类</t>
  </si>
  <si>
    <t>013313000350100</t>
  </si>
  <si>
    <r>
      <rPr>
        <sz val="11.5"/>
        <rFont val="仿宋_GB2312"/>
        <charset val="134"/>
      </rPr>
      <t>子宫肌瘤切除费（常规）（子宫腺肌病灶切除）</t>
    </r>
    <r>
      <rPr>
        <sz val="11.5"/>
        <rFont val="Times New Roman"/>
        <charset val="0"/>
      </rPr>
      <t>-</t>
    </r>
    <r>
      <rPr>
        <sz val="11.5"/>
        <rFont val="仿宋_GB2312"/>
        <charset val="134"/>
      </rPr>
      <t>扩展</t>
    </r>
  </si>
  <si>
    <t>013313000360000</t>
  </si>
  <si>
    <r>
      <rPr>
        <sz val="12"/>
        <rFont val="仿宋_GB2312"/>
        <charset val="134"/>
      </rPr>
      <t>子宫肌瘤切除费（复杂）</t>
    </r>
  </si>
  <si>
    <r>
      <rPr>
        <sz val="12"/>
        <rFont val="仿宋_GB2312"/>
        <charset val="134"/>
      </rPr>
      <t>通过手术切除复杂情况子宫肌瘤。</t>
    </r>
  </si>
  <si>
    <r>
      <rPr>
        <sz val="12"/>
        <rFont val="仿宋_GB2312"/>
        <charset val="134"/>
      </rPr>
      <t>复杂指：肌瘤</t>
    </r>
    <r>
      <rPr>
        <sz val="12"/>
        <rFont val="Times New Roman"/>
        <charset val="0"/>
      </rPr>
      <t>≥8</t>
    </r>
    <r>
      <rPr>
        <sz val="12"/>
        <rFont val="仿宋_GB2312"/>
        <charset val="134"/>
      </rPr>
      <t>厘米或肌瘤切除数</t>
    </r>
    <r>
      <rPr>
        <sz val="12"/>
        <rFont val="Times New Roman"/>
        <charset val="0"/>
      </rPr>
      <t>≥6</t>
    </r>
    <r>
      <rPr>
        <sz val="12"/>
        <rFont val="仿宋_GB2312"/>
        <charset val="134"/>
      </rPr>
      <t>个。</t>
    </r>
  </si>
  <si>
    <r>
      <rPr>
        <sz val="12"/>
        <rFont val="仿宋_GB2312"/>
        <charset val="134"/>
      </rPr>
      <t>湘医保发〔</t>
    </r>
    <r>
      <rPr>
        <sz val="12"/>
        <rFont val="Times New Roman"/>
        <charset val="0"/>
      </rPr>
      <t>2025</t>
    </r>
    <r>
      <rPr>
        <sz val="12"/>
        <rFont val="仿宋_GB2312"/>
        <charset val="134"/>
      </rPr>
      <t>〕</t>
    </r>
    <r>
      <rPr>
        <sz val="12"/>
        <rFont val="Times New Roman"/>
        <charset val="0"/>
      </rPr>
      <t>57</t>
    </r>
    <r>
      <rPr>
        <sz val="12"/>
        <rFont val="仿宋_GB2312"/>
        <charset val="134"/>
      </rPr>
      <t>号</t>
    </r>
  </si>
  <si>
    <t>013313000430000</t>
  </si>
  <si>
    <r>
      <rPr>
        <sz val="12"/>
        <rFont val="仿宋_GB2312"/>
        <charset val="134"/>
      </rPr>
      <t>子宫矫形费</t>
    </r>
  </si>
  <si>
    <r>
      <rPr>
        <sz val="12"/>
        <rFont val="仿宋_GB2312"/>
        <charset val="134"/>
      </rPr>
      <t>通过手术纠正子宫纵隔、残角子宫、双角子宫等子宫畸形。</t>
    </r>
  </si>
  <si>
    <r>
      <rPr>
        <sz val="12"/>
        <rFont val="仿宋_GB2312"/>
        <charset val="134"/>
      </rPr>
      <t>所定价格涵盖手术计划、术区准备、消毒、切开、宫腔探查、缝合、处理用物，必要时切除等步骤所需的人力资源和基本物质资源消耗。</t>
    </r>
  </si>
  <si>
    <t>013313000480000</t>
  </si>
  <si>
    <r>
      <rPr>
        <sz val="12"/>
        <rFont val="仿宋_GB2312"/>
        <charset val="134"/>
      </rPr>
      <t>输卵管吻合复通费</t>
    </r>
  </si>
  <si>
    <r>
      <rPr>
        <sz val="12"/>
        <rFont val="仿宋_GB2312"/>
        <charset val="134"/>
      </rPr>
      <t>通过手术吻合复通输卵管。</t>
    </r>
  </si>
  <si>
    <t>所定价格涵盖手术计划、术区准备、消毒、切开、分离、切除、吻合、处理用物等步骤所需的人力资源和基本物质资源消耗。</t>
  </si>
  <si>
    <r>
      <rPr>
        <sz val="12"/>
        <rFont val="仿宋_GB2312"/>
        <charset val="134"/>
      </rPr>
      <t>单侧</t>
    </r>
  </si>
  <si>
    <t>013313000610000</t>
  </si>
  <si>
    <r>
      <rPr>
        <sz val="12"/>
        <rFont val="仿宋_GB2312"/>
        <charset val="134"/>
      </rPr>
      <t>子宫内膜异位病灶切除费（常规）</t>
    </r>
  </si>
  <si>
    <r>
      <rPr>
        <sz val="12"/>
        <rFont val="仿宋_GB2312"/>
        <charset val="134"/>
      </rPr>
      <t>通过手术切除子宫内膜异位病灶。</t>
    </r>
  </si>
  <si>
    <r>
      <rPr>
        <sz val="12"/>
        <rFont val="仿宋_GB2312"/>
        <charset val="134"/>
      </rPr>
      <t>所定价格涵盖手术计划、术区准备、消毒、切开、探查、分离、切除异位内膜，必要时缝合、放置引流物、处理用物等步骤所需的人力资源和基本物质资源消耗。</t>
    </r>
  </si>
  <si>
    <t>013313000620000</t>
  </si>
  <si>
    <r>
      <rPr>
        <sz val="12"/>
        <rFont val="仿宋_GB2312"/>
        <charset val="134"/>
      </rPr>
      <t>子宫内膜异位病灶切除费（复杂）</t>
    </r>
  </si>
  <si>
    <r>
      <rPr>
        <sz val="12"/>
        <rFont val="仿宋_GB2312"/>
        <charset val="134"/>
      </rPr>
      <t>通过手术切除复杂情况子宫内膜异位病灶。</t>
    </r>
  </si>
  <si>
    <r>
      <rPr>
        <sz val="12"/>
        <rFont val="仿宋_GB2312"/>
        <charset val="134"/>
      </rPr>
      <t>复杂指：子宫内膜异位病变浸润深度</t>
    </r>
    <r>
      <rPr>
        <sz val="12"/>
        <rFont val="Times New Roman"/>
        <charset val="0"/>
      </rPr>
      <t>≥5</t>
    </r>
    <r>
      <rPr>
        <sz val="12"/>
        <rFont val="仿宋_GB2312"/>
        <charset val="134"/>
      </rPr>
      <t>毫米或侵犯</t>
    </r>
    <r>
      <rPr>
        <sz val="12"/>
        <rFont val="Times New Roman"/>
        <charset val="0"/>
      </rPr>
      <t>3</t>
    </r>
    <r>
      <rPr>
        <sz val="12"/>
        <rFont val="仿宋_GB2312"/>
        <charset val="134"/>
      </rPr>
      <t>个及以上部位。</t>
    </r>
  </si>
  <si>
    <t>013302000520000</t>
  </si>
  <si>
    <r>
      <rPr>
        <sz val="12"/>
        <color theme="1"/>
        <rFont val="仿宋_GB2312"/>
        <charset val="134"/>
      </rPr>
      <t>颅神经切断费</t>
    </r>
  </si>
  <si>
    <r>
      <rPr>
        <sz val="12"/>
        <color theme="1"/>
        <rFont val="仿宋_GB2312"/>
        <charset val="134"/>
      </rPr>
      <t>通过手术全部或部分切除颅神经。</t>
    </r>
  </si>
  <si>
    <r>
      <rPr>
        <sz val="12"/>
        <color theme="1"/>
        <rFont val="仿宋_GB2312"/>
        <charset val="134"/>
      </rPr>
      <t>所定价格涵盖手术计划、术区准备、消毒铺巾、定位、开颅、探查、神经切断、关颅等步骤所需的人力资源和基本物质资源消耗。</t>
    </r>
  </si>
  <si>
    <r>
      <rPr>
        <sz val="12"/>
        <color theme="1"/>
        <rFont val="Times New Roman"/>
        <charset val="0"/>
      </rPr>
      <t>01</t>
    </r>
    <r>
      <rPr>
        <sz val="12"/>
        <color theme="1"/>
        <rFont val="仿宋_GB2312"/>
        <charset val="134"/>
      </rPr>
      <t>儿童加收</t>
    </r>
  </si>
  <si>
    <r>
      <rPr>
        <sz val="12"/>
        <color theme="1"/>
        <rFont val="仿宋_GB2312"/>
        <charset val="134"/>
      </rPr>
      <t>次</t>
    </r>
  </si>
  <si>
    <r>
      <rPr>
        <sz val="12"/>
        <color theme="1"/>
        <rFont val="Times New Roman"/>
        <charset val="0"/>
      </rPr>
      <t>1.</t>
    </r>
    <r>
      <rPr>
        <sz val="12"/>
        <color theme="1"/>
        <rFont val="仿宋_GB2312"/>
        <charset val="134"/>
      </rPr>
      <t>本项目所称</t>
    </r>
    <r>
      <rPr>
        <sz val="12"/>
        <color theme="1"/>
        <rFont val="Times New Roman"/>
        <charset val="0"/>
      </rPr>
      <t>“</t>
    </r>
    <r>
      <rPr>
        <sz val="12"/>
        <color theme="1"/>
        <rFont val="仿宋_GB2312"/>
        <charset val="134"/>
      </rPr>
      <t>颅神经</t>
    </r>
    <r>
      <rPr>
        <sz val="12"/>
        <color theme="1"/>
        <rFont val="Times New Roman"/>
        <charset val="0"/>
      </rPr>
      <t>”</t>
    </r>
    <r>
      <rPr>
        <sz val="12"/>
        <color theme="1"/>
        <rFont val="仿宋_GB2312"/>
        <charset val="134"/>
      </rPr>
      <t>指：位于颅内和颅底、眼眶、颈深部的十二对颅神经部分。</t>
    </r>
    <r>
      <rPr>
        <sz val="12"/>
        <color theme="1"/>
        <rFont val="Times New Roman"/>
        <charset val="0"/>
      </rPr>
      <t xml:space="preserve">                                             2.</t>
    </r>
    <r>
      <rPr>
        <sz val="12"/>
        <color theme="1"/>
        <rFont val="仿宋_GB2312"/>
        <charset val="134"/>
      </rPr>
      <t>同一神经切断费不得与松解费同时收取。</t>
    </r>
  </si>
  <si>
    <t>甲类</t>
  </si>
  <si>
    <r>
      <rPr>
        <sz val="12"/>
        <rFont val="仿宋_GB2312"/>
        <charset val="134"/>
      </rPr>
      <t>湘医保发〔</t>
    </r>
    <r>
      <rPr>
        <sz val="12"/>
        <rFont val="Times New Roman"/>
        <charset val="0"/>
      </rPr>
      <t>2025</t>
    </r>
    <r>
      <rPr>
        <sz val="12"/>
        <rFont val="仿宋_GB2312"/>
        <charset val="134"/>
      </rPr>
      <t>〕</t>
    </r>
    <r>
      <rPr>
        <sz val="12"/>
        <rFont val="Times New Roman"/>
        <charset val="0"/>
      </rPr>
      <t>72</t>
    </r>
    <r>
      <rPr>
        <sz val="12"/>
        <rFont val="仿宋_GB2312"/>
        <charset val="134"/>
      </rPr>
      <t>号</t>
    </r>
  </si>
  <si>
    <r>
      <rPr>
        <sz val="12"/>
        <rFont val="仿宋_GB2312"/>
        <charset val="134"/>
      </rPr>
      <t>神经类</t>
    </r>
  </si>
  <si>
    <t>013302000520001</t>
  </si>
  <si>
    <r>
      <rPr>
        <sz val="12"/>
        <color theme="1"/>
        <rFont val="仿宋_GB2312"/>
        <charset val="134"/>
      </rPr>
      <t>颅神经切断费</t>
    </r>
    <r>
      <rPr>
        <sz val="12"/>
        <color theme="1"/>
        <rFont val="Times New Roman"/>
        <charset val="0"/>
      </rPr>
      <t>-</t>
    </r>
    <r>
      <rPr>
        <sz val="12"/>
        <color theme="1"/>
        <rFont val="仿宋_GB2312"/>
        <charset val="134"/>
      </rPr>
      <t>儿童（加收）</t>
    </r>
  </si>
  <si>
    <t>013302000550000</t>
  </si>
  <si>
    <r>
      <rPr>
        <sz val="12"/>
        <color theme="1"/>
        <rFont val="仿宋_GB2312"/>
        <charset val="134"/>
      </rPr>
      <t>周围神经切断费</t>
    </r>
  </si>
  <si>
    <r>
      <rPr>
        <sz val="12"/>
        <color theme="1"/>
        <rFont val="仿宋_GB2312"/>
        <charset val="134"/>
      </rPr>
      <t>通过手术全部或部分切除周围神经。</t>
    </r>
  </si>
  <si>
    <r>
      <rPr>
        <sz val="12"/>
        <color theme="1"/>
        <rFont val="仿宋_GB2312"/>
        <charset val="134"/>
      </rPr>
      <t>所定价格涵盖手术计划、术区准备、消毒铺巾、定位、切开、探查、神经切断、缝合等步骤所需的人力资源和基本物质资源消耗。</t>
    </r>
  </si>
  <si>
    <r>
      <rPr>
        <sz val="12"/>
        <color theme="1"/>
        <rFont val="Times New Roman"/>
        <charset val="0"/>
      </rPr>
      <t>1.</t>
    </r>
    <r>
      <rPr>
        <sz val="12"/>
        <color theme="1"/>
        <rFont val="仿宋_GB2312"/>
        <charset val="134"/>
      </rPr>
      <t>本项目所称</t>
    </r>
    <r>
      <rPr>
        <sz val="12"/>
        <color theme="1"/>
        <rFont val="Times New Roman"/>
        <charset val="0"/>
      </rPr>
      <t>“</t>
    </r>
    <r>
      <rPr>
        <sz val="12"/>
        <color theme="1"/>
        <rFont val="仿宋_GB2312"/>
        <charset val="134"/>
      </rPr>
      <t>周围神经</t>
    </r>
    <r>
      <rPr>
        <sz val="12"/>
        <color theme="1"/>
        <rFont val="Times New Roman"/>
        <charset val="0"/>
      </rPr>
      <t>”</t>
    </r>
    <r>
      <rPr>
        <sz val="12"/>
        <color theme="1"/>
        <rFont val="仿宋_GB2312"/>
        <charset val="134"/>
      </rPr>
      <t>指：位于头面部、躯干及四肢的颅神经和脊神经主干或分支。</t>
    </r>
    <r>
      <rPr>
        <sz val="12"/>
        <color theme="1"/>
        <rFont val="Times New Roman"/>
        <charset val="0"/>
      </rPr>
      <t xml:space="preserve">                                      2.</t>
    </r>
    <r>
      <rPr>
        <sz val="12"/>
        <color theme="1"/>
        <rFont val="仿宋_GB2312"/>
        <charset val="134"/>
      </rPr>
      <t>同一神经切断费不得与松解费同时收取。</t>
    </r>
  </si>
  <si>
    <t>013302000550001</t>
  </si>
  <si>
    <r>
      <rPr>
        <sz val="12"/>
        <color theme="1"/>
        <rFont val="仿宋_GB2312"/>
        <charset val="134"/>
      </rPr>
      <t>周围神经切断费</t>
    </r>
    <r>
      <rPr>
        <sz val="12"/>
        <color theme="1"/>
        <rFont val="Times New Roman"/>
        <charset val="0"/>
      </rPr>
      <t>-</t>
    </r>
    <r>
      <rPr>
        <sz val="12"/>
        <color theme="1"/>
        <rFont val="仿宋_GB2312"/>
        <charset val="134"/>
      </rPr>
      <t>儿童（加收）</t>
    </r>
  </si>
  <si>
    <t>013302000250000</t>
  </si>
  <si>
    <r>
      <rPr>
        <sz val="12"/>
        <color theme="1"/>
        <rFont val="仿宋_GB2312"/>
        <charset val="134"/>
      </rPr>
      <t>颅内病变切除费（常规）</t>
    </r>
  </si>
  <si>
    <r>
      <rPr>
        <sz val="12"/>
        <color theme="1"/>
        <rFont val="仿宋_GB2312"/>
        <charset val="134"/>
      </rPr>
      <t>通过去除、离断、毁损等手术方式治疗颅内病变。</t>
    </r>
  </si>
  <si>
    <r>
      <rPr>
        <sz val="12"/>
        <color theme="1"/>
        <rFont val="仿宋_GB2312"/>
        <charset val="134"/>
      </rPr>
      <t>所定价格涵盖手术计划、术区准备、消毒铺巾、开颅、探查、治疗病变、关颅等步骤所需的人力资源和和基本物质资源消耗。</t>
    </r>
  </si>
  <si>
    <t>013302000250001</t>
  </si>
  <si>
    <r>
      <rPr>
        <sz val="12"/>
        <color theme="1"/>
        <rFont val="仿宋_GB2312"/>
        <charset val="134"/>
      </rPr>
      <t>颅内病变切除费（常规）</t>
    </r>
    <r>
      <rPr>
        <sz val="12"/>
        <color theme="1"/>
        <rFont val="Times New Roman"/>
        <charset val="0"/>
      </rPr>
      <t>-</t>
    </r>
    <r>
      <rPr>
        <sz val="12"/>
        <color theme="1"/>
        <rFont val="仿宋_GB2312"/>
        <charset val="134"/>
      </rPr>
      <t>儿童（加收）</t>
    </r>
  </si>
  <si>
    <t>013302000260000</t>
  </si>
  <si>
    <r>
      <rPr>
        <sz val="12"/>
        <color indexed="8"/>
        <rFont val="仿宋_GB2312"/>
        <charset val="134"/>
      </rPr>
      <t>颅内病变切除费（复杂）</t>
    </r>
  </si>
  <si>
    <r>
      <rPr>
        <sz val="12"/>
        <color theme="1"/>
        <rFont val="仿宋_GB2312"/>
        <charset val="134"/>
      </rPr>
      <t>通过去除、离断、毁损等手术方式治疗复杂颅内病变。</t>
    </r>
  </si>
  <si>
    <r>
      <rPr>
        <sz val="12"/>
        <color theme="1"/>
        <rFont val="仿宋_GB2312"/>
        <charset val="134"/>
      </rPr>
      <t>本项目所称</t>
    </r>
    <r>
      <rPr>
        <sz val="12"/>
        <color theme="1"/>
        <rFont val="Times New Roman"/>
        <charset val="0"/>
      </rPr>
      <t>“</t>
    </r>
    <r>
      <rPr>
        <sz val="12"/>
        <color theme="1"/>
        <rFont val="仿宋_GB2312"/>
        <charset val="134"/>
      </rPr>
      <t>复杂</t>
    </r>
    <r>
      <rPr>
        <sz val="12"/>
        <color theme="1"/>
        <rFont val="Times New Roman"/>
        <charset val="0"/>
      </rPr>
      <t>”</t>
    </r>
    <r>
      <rPr>
        <sz val="12"/>
        <color theme="1"/>
        <rFont val="仿宋_GB2312"/>
        <charset val="134"/>
      </rPr>
      <t>指：幕下病变、累及重要血管（浅部及深部动静脉、静脉窦）、累及功能区、血管病变、多个病灶切除、病变最大径大于</t>
    </r>
    <r>
      <rPr>
        <sz val="12"/>
        <color theme="1"/>
        <rFont val="Times New Roman"/>
        <charset val="0"/>
      </rPr>
      <t>30mm</t>
    </r>
    <r>
      <rPr>
        <sz val="12"/>
        <color theme="1"/>
        <rFont val="仿宋_GB2312"/>
        <charset val="134"/>
      </rPr>
      <t>、病变弥散。</t>
    </r>
  </si>
  <si>
    <t>013302000260001</t>
  </si>
  <si>
    <r>
      <rPr>
        <sz val="12"/>
        <color theme="1"/>
        <rFont val="仿宋_GB2312"/>
        <charset val="134"/>
      </rPr>
      <t>颅内病变切除费（复杂）</t>
    </r>
    <r>
      <rPr>
        <sz val="12"/>
        <color theme="1"/>
        <rFont val="Times New Roman"/>
        <charset val="0"/>
      </rPr>
      <t>-</t>
    </r>
    <r>
      <rPr>
        <sz val="12"/>
        <color theme="1"/>
        <rFont val="仿宋_GB2312"/>
        <charset val="134"/>
      </rPr>
      <t>儿童（加收）</t>
    </r>
  </si>
  <si>
    <t>013305000150000</t>
  </si>
  <si>
    <r>
      <rPr>
        <sz val="12"/>
        <color indexed="8"/>
        <rFont val="仿宋_GB2312"/>
        <charset val="134"/>
      </rPr>
      <t>鼓膜修补费</t>
    </r>
  </si>
  <si>
    <r>
      <rPr>
        <sz val="12"/>
        <color indexed="8"/>
        <rFont val="仿宋_GB2312"/>
        <charset val="134"/>
      </rPr>
      <t>通过手术修补鼓膜。</t>
    </r>
  </si>
  <si>
    <t>所定价格涵盖手术计划、术区准备、消毒、切开、修补、缝合、处理用物等步骤所需的人力资源和基本物质资源消耗。</t>
  </si>
  <si>
    <r>
      <rPr>
        <sz val="12"/>
        <color indexed="8"/>
        <rFont val="仿宋_GB2312"/>
        <charset val="134"/>
      </rPr>
      <t>01</t>
    </r>
    <r>
      <rPr>
        <sz val="12"/>
        <color indexed="8"/>
        <rFont val="仿宋_GB2312"/>
        <charset val="134"/>
      </rPr>
      <t>儿童加收</t>
    </r>
  </si>
  <si>
    <r>
      <rPr>
        <sz val="12"/>
        <color indexed="8"/>
        <rFont val="仿宋_GB2312"/>
        <charset val="134"/>
      </rPr>
      <t>单侧</t>
    </r>
  </si>
  <si>
    <r>
      <rPr>
        <sz val="12"/>
        <rFont val="仿宋_GB2312"/>
        <charset val="134"/>
      </rPr>
      <t>耳鼻喉</t>
    </r>
  </si>
  <si>
    <t>013305000150001</t>
  </si>
  <si>
    <r>
      <rPr>
        <sz val="12"/>
        <color indexed="8"/>
        <rFont val="仿宋_GB2312"/>
        <charset val="134"/>
      </rPr>
      <t>鼓膜修补费</t>
    </r>
    <r>
      <rPr>
        <sz val="12"/>
        <color indexed="8"/>
        <rFont val="Times New Roman"/>
        <charset val="0"/>
      </rPr>
      <t>-</t>
    </r>
    <r>
      <rPr>
        <sz val="12"/>
        <color indexed="8"/>
        <rFont val="仿宋_GB2312"/>
        <charset val="134"/>
      </rPr>
      <t>儿童（加收）</t>
    </r>
  </si>
  <si>
    <t>013305000220000</t>
  </si>
  <si>
    <r>
      <rPr>
        <sz val="12"/>
        <color indexed="8"/>
        <rFont val="仿宋_GB2312"/>
        <charset val="134"/>
      </rPr>
      <t>听骨链重建费</t>
    </r>
  </si>
  <si>
    <t>通过手术重建或替代受损的听骨。</t>
  </si>
  <si>
    <t>所定价格涵盖手术计划、术区准备、消毒、切开、切除、植入、重建、修复、填塞、处理用物等步骤所需的人力资源和基本物质资源消耗。</t>
  </si>
  <si>
    <t>01儿童加收</t>
  </si>
  <si>
    <r>
      <rPr>
        <sz val="12"/>
        <color theme="1"/>
        <rFont val="仿宋_GB2312"/>
        <charset val="134"/>
      </rPr>
      <t>湘医保发〔</t>
    </r>
    <r>
      <rPr>
        <sz val="12"/>
        <color theme="1"/>
        <rFont val="Times New Roman"/>
        <charset val="0"/>
      </rPr>
      <t>2025</t>
    </r>
    <r>
      <rPr>
        <sz val="12"/>
        <color theme="1"/>
        <rFont val="仿宋_GB2312"/>
        <charset val="134"/>
      </rPr>
      <t>〕</t>
    </r>
    <r>
      <rPr>
        <sz val="12"/>
        <color theme="1"/>
        <rFont val="Times New Roman"/>
        <charset val="0"/>
      </rPr>
      <t>72</t>
    </r>
    <r>
      <rPr>
        <sz val="12"/>
        <color theme="1"/>
        <rFont val="仿宋_GB2312"/>
        <charset val="134"/>
      </rPr>
      <t>号</t>
    </r>
  </si>
  <si>
    <r>
      <rPr>
        <sz val="12"/>
        <color theme="1"/>
        <rFont val="仿宋_GB2312"/>
        <charset val="134"/>
      </rPr>
      <t>耳鼻喉</t>
    </r>
  </si>
  <si>
    <t>013305000220001</t>
  </si>
  <si>
    <r>
      <rPr>
        <sz val="12"/>
        <color indexed="8"/>
        <rFont val="仿宋_GB2312"/>
        <charset val="134"/>
      </rPr>
      <t>听骨链重建费</t>
    </r>
    <r>
      <rPr>
        <sz val="12"/>
        <color indexed="8"/>
        <rFont val="Times New Roman"/>
        <charset val="0"/>
      </rPr>
      <t>-</t>
    </r>
    <r>
      <rPr>
        <sz val="12"/>
        <color indexed="8"/>
        <rFont val="仿宋_GB2312"/>
        <charset val="134"/>
      </rPr>
      <t>儿童（加收）</t>
    </r>
  </si>
  <si>
    <t>013306010500000</t>
  </si>
  <si>
    <t>喉部病变切除费</t>
  </si>
  <si>
    <t>通过手术切除喉部肿物、瘢痕等病变。</t>
  </si>
  <si>
    <t>所定价格涵盖手术计划、术区准备、消毒、切开、分离、切除、缝合、引流、包扎止血、处理用物等步骤所需的人力资源和基本物质资源消耗。</t>
  </si>
  <si>
    <r>
      <rPr>
        <sz val="12"/>
        <color indexed="8"/>
        <rFont val="Times New Roman"/>
        <charset val="0"/>
      </rPr>
      <t>01</t>
    </r>
    <r>
      <rPr>
        <sz val="12"/>
        <color indexed="8"/>
        <rFont val="仿宋_GB2312"/>
        <charset val="134"/>
      </rPr>
      <t>儿童加收</t>
    </r>
  </si>
  <si>
    <r>
      <rPr>
        <sz val="12"/>
        <color indexed="8"/>
        <rFont val="仿宋_GB2312"/>
        <charset val="134"/>
      </rPr>
      <t>次</t>
    </r>
  </si>
  <si>
    <t>湘医保发〔2025〕72号</t>
  </si>
  <si>
    <t>013306010500001</t>
  </si>
  <si>
    <r>
      <rPr>
        <sz val="12"/>
        <color indexed="8"/>
        <rFont val="仿宋_GB2312"/>
        <charset val="134"/>
      </rPr>
      <t>喉部病变切除费</t>
    </r>
    <r>
      <rPr>
        <sz val="12"/>
        <color indexed="8"/>
        <rFont val="Times New Roman"/>
        <charset val="0"/>
      </rPr>
      <t>-</t>
    </r>
    <r>
      <rPr>
        <sz val="12"/>
        <color indexed="8"/>
        <rFont val="仿宋_GB2312"/>
        <charset val="134"/>
      </rPr>
      <t>儿童（加收）</t>
    </r>
  </si>
  <si>
    <t>013311000160000</t>
  </si>
  <si>
    <r>
      <rPr>
        <sz val="12"/>
        <rFont val="仿宋_GB2312"/>
        <charset val="134"/>
      </rPr>
      <t>肾上腺部分切除费</t>
    </r>
  </si>
  <si>
    <r>
      <rPr>
        <sz val="12"/>
        <rFont val="仿宋_GB2312"/>
        <charset val="134"/>
      </rPr>
      <t>通过手术切除部分肾上腺。</t>
    </r>
  </si>
  <si>
    <t>所定价格涵盖手术计划、术区准备、切开、探查、切除部分肾上腺、检查、关闭、缝合、处理用物等步骤所需的人力资源和基本物质资源消耗。</t>
  </si>
  <si>
    <r>
      <rPr>
        <sz val="12"/>
        <rFont val="Times New Roman"/>
        <charset val="0"/>
      </rPr>
      <t>01</t>
    </r>
    <r>
      <rPr>
        <sz val="12"/>
        <rFont val="仿宋_GB2312"/>
        <charset val="134"/>
      </rPr>
      <t>肾上腺嗜铬细胞瘤切除</t>
    </r>
    <r>
      <rPr>
        <sz val="12"/>
        <rFont val="Times New Roman"/>
        <charset val="0"/>
      </rPr>
      <t xml:space="preserve">
11</t>
    </r>
    <r>
      <rPr>
        <sz val="12"/>
        <rFont val="仿宋_GB2312"/>
        <charset val="134"/>
      </rPr>
      <t>儿童加收</t>
    </r>
  </si>
  <si>
    <r>
      <rPr>
        <sz val="12"/>
        <rFont val="仿宋_GB2312"/>
        <charset val="134"/>
      </rPr>
      <t>湘医保发〔</t>
    </r>
    <r>
      <rPr>
        <sz val="12"/>
        <rFont val="Times New Roman"/>
        <charset val="0"/>
      </rPr>
      <t>2025</t>
    </r>
    <r>
      <rPr>
        <sz val="12"/>
        <rFont val="仿宋_GB2312"/>
        <charset val="134"/>
      </rPr>
      <t>〕</t>
    </r>
    <r>
      <rPr>
        <sz val="12"/>
        <rFont val="Times New Roman"/>
        <charset val="0"/>
      </rPr>
      <t>71</t>
    </r>
    <r>
      <rPr>
        <sz val="12"/>
        <rFont val="仿宋_GB2312"/>
        <charset val="134"/>
      </rPr>
      <t>号</t>
    </r>
    <r>
      <rPr>
        <sz val="12"/>
        <rFont val="Times New Roman"/>
        <charset val="0"/>
      </rPr>
      <t>​</t>
    </r>
  </si>
  <si>
    <r>
      <rPr>
        <sz val="12"/>
        <rFont val="仿宋_GB2312"/>
        <charset val="134"/>
      </rPr>
      <t>泌尿</t>
    </r>
  </si>
  <si>
    <t>013311000160001</t>
  </si>
  <si>
    <r>
      <rPr>
        <sz val="12"/>
        <rFont val="仿宋_GB2312"/>
        <charset val="134"/>
      </rPr>
      <t>肾上腺部分切除费</t>
    </r>
    <r>
      <rPr>
        <sz val="12"/>
        <rFont val="Times New Roman"/>
        <charset val="0"/>
      </rPr>
      <t>-</t>
    </r>
    <r>
      <rPr>
        <sz val="12"/>
        <rFont val="仿宋_GB2312"/>
        <charset val="134"/>
      </rPr>
      <t>肾上腺嗜铬细胞瘤切除（加收）</t>
    </r>
  </si>
  <si>
    <t>013311000160011</t>
  </si>
  <si>
    <r>
      <rPr>
        <sz val="12"/>
        <rFont val="仿宋_GB2312"/>
        <charset val="134"/>
      </rPr>
      <t>肾上腺部分切除费－儿童（加收</t>
    </r>
    <r>
      <rPr>
        <sz val="12"/>
        <rFont val="Times New Roman"/>
        <charset val="0"/>
      </rPr>
      <t>30%</t>
    </r>
    <r>
      <rPr>
        <sz val="12"/>
        <rFont val="仿宋_GB2312"/>
        <charset val="134"/>
      </rPr>
      <t>）</t>
    </r>
  </si>
  <si>
    <t>013311000170000</t>
  </si>
  <si>
    <t>肾上腺全切费</t>
  </si>
  <si>
    <r>
      <rPr>
        <sz val="12"/>
        <rFont val="仿宋_GB2312"/>
        <charset val="134"/>
      </rPr>
      <t>通过手术切除单侧全部肾上腺。</t>
    </r>
  </si>
  <si>
    <t>所定价格涵盖手术计划、术区准备、切开、探查、切除肾上腺、检查、关闭、缝合、处理用物等步骤所需的人力资源和基本物质资源消耗。</t>
  </si>
  <si>
    <t>013311000170001</t>
  </si>
  <si>
    <r>
      <rPr>
        <sz val="12"/>
        <rFont val="仿宋_GB2312"/>
        <charset val="134"/>
      </rPr>
      <t>肾上腺全切费</t>
    </r>
    <r>
      <rPr>
        <sz val="12"/>
        <rFont val="Times New Roman"/>
        <charset val="0"/>
      </rPr>
      <t>-</t>
    </r>
    <r>
      <rPr>
        <sz val="12"/>
        <rFont val="仿宋_GB2312"/>
        <charset val="134"/>
      </rPr>
      <t>上腺嗜铬细胞瘤切除（加收）</t>
    </r>
  </si>
  <si>
    <t>013311000170011</t>
  </si>
  <si>
    <r>
      <rPr>
        <sz val="12"/>
        <rFont val="仿宋_GB2312"/>
        <charset val="134"/>
      </rPr>
      <t>肾上腺全切费－儿童（加收</t>
    </r>
    <r>
      <rPr>
        <sz val="12"/>
        <rFont val="Times New Roman"/>
        <charset val="134"/>
      </rPr>
      <t>30%</t>
    </r>
    <r>
      <rPr>
        <sz val="12"/>
        <rFont val="仿宋_GB2312"/>
        <charset val="134"/>
      </rPr>
      <t>）</t>
    </r>
  </si>
  <si>
    <t>013311000320000</t>
  </si>
  <si>
    <r>
      <rPr>
        <sz val="12"/>
        <rFont val="仿宋_GB2312"/>
        <charset val="134"/>
      </rPr>
      <t>尿道部分切除费</t>
    </r>
  </si>
  <si>
    <r>
      <rPr>
        <sz val="12"/>
        <rFont val="仿宋_GB2312"/>
        <charset val="134"/>
      </rPr>
      <t>通过手术切除尿道内病变。</t>
    </r>
  </si>
  <si>
    <r>
      <rPr>
        <sz val="12"/>
        <rFont val="仿宋_GB2312"/>
        <charset val="134"/>
      </rPr>
      <t>所定价格涵盖手术计划、术区准备、消毒、切开、分离、病变切除、尿道成形、缝合、处理用物等步骤所需的人力资源和基本物质资源消耗。</t>
    </r>
  </si>
  <si>
    <t>013311000320001</t>
  </si>
  <si>
    <r>
      <rPr>
        <sz val="12"/>
        <rFont val="仿宋_GB2312"/>
        <charset val="134"/>
      </rPr>
      <t>尿道部分切除费－儿童（加收）</t>
    </r>
  </si>
  <si>
    <t>013312000150000</t>
  </si>
  <si>
    <r>
      <rPr>
        <sz val="12"/>
        <rFont val="仿宋_GB2312"/>
        <charset val="134"/>
      </rPr>
      <t>前列腺部分切除费</t>
    </r>
  </si>
  <si>
    <r>
      <rPr>
        <sz val="12"/>
        <rFont val="仿宋_GB2312"/>
        <charset val="134"/>
      </rPr>
      <t>通过手术切除部分前列腺。</t>
    </r>
  </si>
  <si>
    <r>
      <rPr>
        <sz val="12"/>
        <rFont val="仿宋_GB2312"/>
        <charset val="134"/>
      </rPr>
      <t>所定价格涵盖手术计划、术区准备、消毒、切开、冲洗、分离、切除、缝合、处理用物等步骤所需的人力资源和基本物质资源消耗。</t>
    </r>
  </si>
  <si>
    <t>013312000150001</t>
  </si>
  <si>
    <r>
      <rPr>
        <sz val="12"/>
        <rFont val="仿宋_GB2312"/>
        <charset val="134"/>
      </rPr>
      <t>前列腺部分切除费－儿童（加收）</t>
    </r>
  </si>
  <si>
    <t>013311000270000</t>
  </si>
  <si>
    <r>
      <rPr>
        <sz val="12"/>
        <rFont val="仿宋_GB2312"/>
        <charset val="134"/>
      </rPr>
      <t>膀胱部分切除费</t>
    </r>
  </si>
  <si>
    <r>
      <rPr>
        <sz val="12"/>
        <rFont val="仿宋_GB2312"/>
        <charset val="134"/>
      </rPr>
      <t>通过手术切除病变部分膀胱。</t>
    </r>
  </si>
  <si>
    <t>所定价格涵盖手术计划、术区准备、消毒、切开、切除、缝合、处理用物等步骤所需的人力资源和基本物质资源消耗。</t>
  </si>
  <si>
    <r>
      <rPr>
        <sz val="12"/>
        <rFont val="Times New Roman"/>
        <charset val="0"/>
      </rPr>
      <t>11</t>
    </r>
    <r>
      <rPr>
        <sz val="12"/>
        <rFont val="仿宋_GB2312"/>
        <charset val="0"/>
      </rPr>
      <t>脐尿管肿瘤切除</t>
    </r>
    <r>
      <rPr>
        <sz val="12"/>
        <rFont val="Times New Roman"/>
        <charset val="0"/>
      </rPr>
      <t xml:space="preserve">
01</t>
    </r>
    <r>
      <rPr>
        <sz val="12"/>
        <rFont val="仿宋_GB2312"/>
        <charset val="0"/>
      </rPr>
      <t>儿童加收</t>
    </r>
  </si>
  <si>
    <t>013311000270011</t>
  </si>
  <si>
    <r>
      <rPr>
        <sz val="11"/>
        <rFont val="仿宋_GB2312"/>
        <charset val="134"/>
      </rPr>
      <t>膀胱部分切除费</t>
    </r>
    <r>
      <rPr>
        <sz val="11"/>
        <rFont val="Times New Roman"/>
        <charset val="0"/>
      </rPr>
      <t>-</t>
    </r>
    <r>
      <rPr>
        <sz val="11"/>
        <rFont val="仿宋_GB2312"/>
        <charset val="134"/>
      </rPr>
      <t>脐尿管肿瘤切除（加收）</t>
    </r>
  </si>
  <si>
    <t>013311000270001</t>
  </si>
  <si>
    <r>
      <rPr>
        <sz val="11"/>
        <rFont val="仿宋_GB2312"/>
        <charset val="134"/>
      </rPr>
      <t>膀胱部分切除费－儿童（加收</t>
    </r>
    <r>
      <rPr>
        <sz val="11"/>
        <rFont val="Times New Roman"/>
        <charset val="0"/>
      </rPr>
      <t>30%</t>
    </r>
    <r>
      <rPr>
        <sz val="11"/>
        <rFont val="仿宋_GB2312"/>
        <charset val="134"/>
      </rPr>
      <t>）</t>
    </r>
  </si>
  <si>
    <t>013316000060000</t>
  </si>
  <si>
    <t>血管瘤去除费（常规）</t>
  </si>
  <si>
    <r>
      <rPr>
        <sz val="12"/>
        <rFont val="仿宋_GB2312"/>
        <charset val="134"/>
      </rPr>
      <t>通过各种方式对体表和皮下组织各种类型常规血管瘤进行去除。</t>
    </r>
  </si>
  <si>
    <t>所定价格涵盖手术计划、术区准备、消毒、去除、缝合等步骤所需的人力资源和基本物质资源消耗。</t>
  </si>
  <si>
    <r>
      <rPr>
        <sz val="12"/>
        <rFont val="Times New Roman"/>
        <charset val="0"/>
      </rPr>
      <t>01</t>
    </r>
    <r>
      <rPr>
        <sz val="12"/>
        <rFont val="仿宋_GB2312"/>
        <charset val="134"/>
      </rPr>
      <t>儿童加收</t>
    </r>
    <r>
      <rPr>
        <sz val="12"/>
        <rFont val="Times New Roman"/>
        <charset val="0"/>
      </rPr>
      <t xml:space="preserve">
11</t>
    </r>
    <r>
      <rPr>
        <sz val="12"/>
        <rFont val="仿宋_GB2312"/>
        <charset val="134"/>
      </rPr>
      <t>累及重要器官或功能部位</t>
    </r>
  </si>
  <si>
    <r>
      <rPr>
        <sz val="12"/>
        <rFont val="Times New Roman"/>
        <charset val="0"/>
      </rPr>
      <t>01</t>
    </r>
    <r>
      <rPr>
        <sz val="12"/>
        <rFont val="仿宋_GB2312"/>
        <charset val="134"/>
      </rPr>
      <t>其他类型血管源性肿物去除</t>
    </r>
  </si>
  <si>
    <r>
      <rPr>
        <sz val="12"/>
        <rFont val="仿宋_GB2312"/>
        <charset val="134"/>
      </rPr>
      <t>个</t>
    </r>
  </si>
  <si>
    <r>
      <rPr>
        <sz val="12"/>
        <rFont val="仿宋_GB2312"/>
        <charset val="134"/>
      </rPr>
      <t>头面部血管瘤每个按</t>
    </r>
    <r>
      <rPr>
        <sz val="12"/>
        <rFont val="Times New Roman"/>
        <charset val="0"/>
      </rPr>
      <t>4</t>
    </r>
    <r>
      <rPr>
        <sz val="12"/>
        <rFont val="仿宋_GB2312"/>
        <charset val="134"/>
      </rPr>
      <t>平方厘米为基础计价；躯干部血管瘤每个按</t>
    </r>
    <r>
      <rPr>
        <sz val="12"/>
        <rFont val="Times New Roman"/>
        <charset val="0"/>
      </rPr>
      <t>144</t>
    </r>
    <r>
      <rPr>
        <sz val="12"/>
        <rFont val="仿宋_GB2312"/>
        <charset val="134"/>
      </rPr>
      <t>平方厘米或</t>
    </r>
    <r>
      <rPr>
        <sz val="12"/>
        <rFont val="Times New Roman"/>
        <charset val="0"/>
      </rPr>
      <t>1%</t>
    </r>
    <r>
      <rPr>
        <sz val="12"/>
        <rFont val="仿宋_GB2312"/>
        <charset val="134"/>
      </rPr>
      <t>体表面积为基础计价。单血管瘤收费</t>
    </r>
    <r>
      <rPr>
        <sz val="12"/>
        <rFont val="Times New Roman"/>
        <charset val="0"/>
      </rPr>
      <t>2800</t>
    </r>
    <r>
      <rPr>
        <sz val="12"/>
        <rFont val="仿宋_GB2312"/>
        <charset val="134"/>
      </rPr>
      <t>元封顶。</t>
    </r>
  </si>
  <si>
    <r>
      <rPr>
        <sz val="12"/>
        <rFont val="仿宋_GB2312"/>
        <charset val="134"/>
      </rPr>
      <t>体被</t>
    </r>
  </si>
  <si>
    <t>013316000060001</t>
  </si>
  <si>
    <r>
      <rPr>
        <sz val="12"/>
        <rFont val="仿宋_GB2312"/>
        <charset val="0"/>
      </rPr>
      <t>血管瘤去除费（常规）</t>
    </r>
    <r>
      <rPr>
        <sz val="12"/>
        <rFont val="Times New Roman"/>
        <charset val="0"/>
      </rPr>
      <t>-</t>
    </r>
    <r>
      <rPr>
        <sz val="12"/>
        <rFont val="仿宋_GB2312"/>
        <charset val="0"/>
      </rPr>
      <t>儿童（加收）</t>
    </r>
  </si>
  <si>
    <t>013316000060011</t>
  </si>
  <si>
    <r>
      <rPr>
        <sz val="12"/>
        <rFont val="仿宋_GB2312"/>
        <charset val="134"/>
      </rPr>
      <t>血管瘤去除费（常规）</t>
    </r>
    <r>
      <rPr>
        <sz val="12"/>
        <rFont val="Times New Roman"/>
        <charset val="0"/>
      </rPr>
      <t>-</t>
    </r>
    <r>
      <rPr>
        <sz val="12"/>
        <rFont val="仿宋_GB2312"/>
        <charset val="134"/>
      </rPr>
      <t>累及重要器官或功能部位（加收）</t>
    </r>
  </si>
  <si>
    <t>013316000060100</t>
  </si>
  <si>
    <r>
      <rPr>
        <sz val="12"/>
        <rFont val="仿宋_GB2312"/>
        <charset val="134"/>
      </rPr>
      <t>血管瘤去除费（常规）</t>
    </r>
    <r>
      <rPr>
        <sz val="12"/>
        <rFont val="Times New Roman"/>
        <charset val="0"/>
      </rPr>
      <t>-</t>
    </r>
    <r>
      <rPr>
        <sz val="12"/>
        <rFont val="仿宋_GB2312"/>
        <charset val="134"/>
      </rPr>
      <t>其他类型血管源性肿物去除（扩展）</t>
    </r>
  </si>
  <si>
    <t>013316000070000</t>
  </si>
  <si>
    <r>
      <rPr>
        <sz val="12"/>
        <rFont val="仿宋_GB2312"/>
        <charset val="134"/>
      </rPr>
      <t>血管瘤去除费（复杂）</t>
    </r>
  </si>
  <si>
    <r>
      <rPr>
        <sz val="12"/>
        <rFont val="仿宋_GB2312"/>
        <charset val="134"/>
      </rPr>
      <t>通过各种方式对侵犯体表多层次、富血供血管瘤进行去除。</t>
    </r>
  </si>
  <si>
    <r>
      <rPr>
        <sz val="12"/>
        <rFont val="仿宋_GB2312"/>
        <charset val="134"/>
      </rPr>
      <t>所定价格涵盖手术计划、术区准备、消毒、去除、缝合等步骤所需的人力资源和基本物质资源消耗。</t>
    </r>
  </si>
  <si>
    <t>1.头面部血管瘤每个按4平方厘米为基础计价；躯干部血管瘤每个按144平方厘米或1%体表面积为基础计价。单复杂血管瘤收费3600元封顶。
2.本项目中的“复杂”指：侵润到皮下脂肪层、肌肉层、软骨、关节腔及易损伤重要神经的情况。</t>
  </si>
  <si>
    <t>013316000070001</t>
  </si>
  <si>
    <r>
      <rPr>
        <sz val="12"/>
        <rFont val="仿宋_GB2312"/>
        <charset val="134"/>
      </rPr>
      <t>血管瘤去除费（复杂）</t>
    </r>
    <r>
      <rPr>
        <sz val="12"/>
        <rFont val="Times New Roman"/>
        <charset val="0"/>
      </rPr>
      <t>-</t>
    </r>
    <r>
      <rPr>
        <sz val="12"/>
        <rFont val="仿宋_GB2312"/>
        <charset val="134"/>
      </rPr>
      <t>儿童</t>
    </r>
    <r>
      <rPr>
        <sz val="12"/>
        <rFont val="Times New Roman"/>
        <charset val="0"/>
      </rPr>
      <t xml:space="preserve">
</t>
    </r>
    <r>
      <rPr>
        <sz val="12"/>
        <rFont val="仿宋_GB2312"/>
        <charset val="134"/>
      </rPr>
      <t>（加收）</t>
    </r>
  </si>
  <si>
    <t>013316000070011</t>
  </si>
  <si>
    <r>
      <rPr>
        <sz val="12"/>
        <rFont val="仿宋_GB2312"/>
        <charset val="134"/>
      </rPr>
      <t>血管瘤去除费（复杂）</t>
    </r>
    <r>
      <rPr>
        <sz val="12"/>
        <rFont val="Times New Roman"/>
        <charset val="0"/>
      </rPr>
      <t>-</t>
    </r>
    <r>
      <rPr>
        <sz val="12"/>
        <rFont val="仿宋_GB2312"/>
        <charset val="134"/>
      </rPr>
      <t>累及重要器官或功能部位（加收）</t>
    </r>
  </si>
  <si>
    <r>
      <rPr>
        <sz val="12"/>
        <rFont val="仿宋_GB2312"/>
        <charset val="134"/>
      </rPr>
      <t>单复杂血管瘤累及重要器官或功能部位加收</t>
    </r>
    <r>
      <rPr>
        <sz val="12"/>
        <rFont val="Times New Roman"/>
        <charset val="0"/>
      </rPr>
      <t>1500</t>
    </r>
    <r>
      <rPr>
        <sz val="12"/>
        <rFont val="仿宋_GB2312"/>
        <charset val="134"/>
      </rPr>
      <t>元封顶。</t>
    </r>
  </si>
  <si>
    <t>013316000070100</t>
  </si>
  <si>
    <r>
      <rPr>
        <sz val="12"/>
        <rFont val="仿宋_GB2312"/>
        <charset val="134"/>
      </rPr>
      <t>血管瘤去除费（复杂）</t>
    </r>
    <r>
      <rPr>
        <sz val="12"/>
        <rFont val="Times New Roman"/>
        <charset val="0"/>
      </rPr>
      <t>-</t>
    </r>
    <r>
      <rPr>
        <sz val="12"/>
        <rFont val="仿宋_GB2312"/>
        <charset val="134"/>
      </rPr>
      <t>其他类型血管源性肿物去除（扩展）</t>
    </r>
  </si>
  <si>
    <t>013316000100000</t>
  </si>
  <si>
    <r>
      <rPr>
        <sz val="12"/>
        <rFont val="仿宋_GB2312"/>
        <charset val="134"/>
      </rPr>
      <t>神经纤维瘤去除费（常规）</t>
    </r>
  </si>
  <si>
    <r>
      <rPr>
        <sz val="12"/>
        <rFont val="仿宋_GB2312"/>
        <charset val="134"/>
      </rPr>
      <t>通过各种方式去除体表和皮下组织各种类型常规神经纤维瘤。</t>
    </r>
  </si>
  <si>
    <t>头面部神经纤维瘤每个按4平方厘米为基础计价；躯干神经纤维瘤每个按144平方厘米或1%体表面积为基础计价。单神经纤维瘤收费2900元封顶。</t>
  </si>
  <si>
    <t>013316000100001</t>
  </si>
  <si>
    <r>
      <rPr>
        <sz val="12"/>
        <rFont val="仿宋_GB2312"/>
        <charset val="134"/>
      </rPr>
      <t>神经纤维瘤去除费（常规）</t>
    </r>
    <r>
      <rPr>
        <sz val="12"/>
        <rFont val="Times New Roman"/>
        <charset val="0"/>
      </rPr>
      <t>-</t>
    </r>
    <r>
      <rPr>
        <sz val="12"/>
        <rFont val="仿宋_GB2312"/>
        <charset val="134"/>
      </rPr>
      <t>儿童（加收）</t>
    </r>
  </si>
  <si>
    <t>013316000100011</t>
  </si>
  <si>
    <r>
      <rPr>
        <sz val="12"/>
        <rFont val="仿宋_GB2312"/>
        <charset val="134"/>
      </rPr>
      <t>神经纤维瘤去除费（常规）</t>
    </r>
    <r>
      <rPr>
        <sz val="12"/>
        <rFont val="Times New Roman"/>
        <charset val="0"/>
      </rPr>
      <t>-</t>
    </r>
    <r>
      <rPr>
        <sz val="12"/>
        <rFont val="仿宋_GB2312"/>
        <charset val="134"/>
      </rPr>
      <t>累及重要器官或功能部位（加收）</t>
    </r>
  </si>
  <si>
    <r>
      <rPr>
        <sz val="12"/>
        <rFont val="仿宋_GB2312"/>
        <charset val="134"/>
      </rPr>
      <t>单神经纤维瘤形累及重要器官或功能部位加收</t>
    </r>
    <r>
      <rPr>
        <sz val="12"/>
        <rFont val="Times New Roman"/>
        <charset val="0"/>
      </rPr>
      <t>1200</t>
    </r>
    <r>
      <rPr>
        <sz val="12"/>
        <rFont val="仿宋_GB2312"/>
        <charset val="134"/>
      </rPr>
      <t>元封顶。</t>
    </r>
  </si>
  <si>
    <t>013316000110000</t>
  </si>
  <si>
    <r>
      <rPr>
        <sz val="12"/>
        <rFont val="Times New Roman"/>
        <charset val="0"/>
      </rPr>
      <t xml:space="preserve">
</t>
    </r>
    <r>
      <rPr>
        <sz val="12"/>
        <rFont val="仿宋_GB2312"/>
        <charset val="134"/>
      </rPr>
      <t>神经纤维瘤去除费（复杂）</t>
    </r>
  </si>
  <si>
    <r>
      <rPr>
        <sz val="12"/>
        <rFont val="仿宋_GB2312"/>
        <charset val="134"/>
      </rPr>
      <t>通过各种方式去除侵犯体表多层次、富血供的神经纤维瘤。</t>
    </r>
  </si>
  <si>
    <r>
      <rPr>
        <sz val="12"/>
        <rFont val="仿宋_GB2312"/>
        <charset val="134"/>
      </rPr>
      <t>所定价格涵盖手术计划、术区准备、消毒、去除、止血、缝合等步骤所需的人力资源和基本物质资源消耗。</t>
    </r>
  </si>
  <si>
    <t>1.头面部神经纤维瘤每个按4平方厘米为基础计价；躯干神经纤维瘤每个按144平方厘米或1%体表面积为基础计价。
2.本项目中的“复杂”指：侵润到皮下脂肪层、肌肉层、软骨、关节腔及易损伤重要神经的情况。单复杂神经纤维瘤收费3700元封顶。</t>
  </si>
  <si>
    <t>013316000110001</t>
  </si>
  <si>
    <r>
      <rPr>
        <sz val="12"/>
        <rFont val="仿宋_GB2312"/>
        <charset val="134"/>
      </rPr>
      <t>神经纤维瘤去除费（复杂）</t>
    </r>
    <r>
      <rPr>
        <sz val="12"/>
        <rFont val="Times New Roman"/>
        <charset val="0"/>
      </rPr>
      <t>-</t>
    </r>
    <r>
      <rPr>
        <sz val="12"/>
        <rFont val="仿宋_GB2312"/>
        <charset val="134"/>
      </rPr>
      <t>儿童（加收）</t>
    </r>
  </si>
  <si>
    <t>013316000110011</t>
  </si>
  <si>
    <r>
      <rPr>
        <sz val="12"/>
        <rFont val="仿宋_GB2312"/>
        <charset val="134"/>
      </rPr>
      <t>神经纤维瘤去除费（复杂）</t>
    </r>
    <r>
      <rPr>
        <sz val="12"/>
        <rFont val="Times New Roman"/>
        <charset val="0"/>
      </rPr>
      <t>-</t>
    </r>
    <r>
      <rPr>
        <sz val="12"/>
        <rFont val="仿宋_GB2312"/>
        <charset val="134"/>
      </rPr>
      <t>累及重要器官或功能部位（加收）</t>
    </r>
  </si>
  <si>
    <r>
      <rPr>
        <sz val="11"/>
        <rFont val="仿宋_GB2312"/>
        <charset val="134"/>
      </rPr>
      <t>单复杂神经纤维瘤形累及重要器官或功能部位加收</t>
    </r>
    <r>
      <rPr>
        <sz val="11"/>
        <rFont val="Times New Roman"/>
        <charset val="0"/>
      </rPr>
      <t>1500</t>
    </r>
    <r>
      <rPr>
        <sz val="11"/>
        <rFont val="仿宋_GB2312"/>
        <charset val="134"/>
      </rPr>
      <t>元封顶。</t>
    </r>
  </si>
  <si>
    <t>013315000200000</t>
  </si>
  <si>
    <t>椎间盘切除费</t>
  </si>
  <si>
    <r>
      <rPr>
        <sz val="12"/>
        <rFont val="仿宋_GB2312"/>
        <charset val="134"/>
      </rPr>
      <t>通过手术切除椎间盘。</t>
    </r>
  </si>
  <si>
    <t>所定价格涵盖手术计划、术区准备、消毒、切开、探查、切除、止血、引流、缝合、处理用物等步骤所需的人力资源和基本物质资源消耗。</t>
  </si>
  <si>
    <r>
      <rPr>
        <sz val="12"/>
        <rFont val="仿宋_GB2312"/>
        <charset val="134"/>
      </rPr>
      <t>每椎间盘</t>
    </r>
  </si>
  <si>
    <r>
      <rPr>
        <sz val="12"/>
        <rFont val="仿宋_GB2312"/>
        <charset val="134"/>
      </rPr>
      <t>湘医保发〔</t>
    </r>
    <r>
      <rPr>
        <sz val="12"/>
        <rFont val="Times New Roman"/>
        <charset val="0"/>
      </rPr>
      <t>2025</t>
    </r>
    <r>
      <rPr>
        <sz val="12"/>
        <rFont val="仿宋_GB2312"/>
        <charset val="134"/>
      </rPr>
      <t>〕</t>
    </r>
    <r>
      <rPr>
        <sz val="12"/>
        <rFont val="Times New Roman"/>
        <charset val="0"/>
      </rPr>
      <t>73</t>
    </r>
    <r>
      <rPr>
        <sz val="12"/>
        <rFont val="仿宋_GB2312"/>
        <charset val="134"/>
      </rPr>
      <t>号</t>
    </r>
  </si>
  <si>
    <r>
      <rPr>
        <sz val="12"/>
        <rFont val="仿宋_GB2312"/>
        <charset val="134"/>
      </rPr>
      <t>骨骼肌肉</t>
    </r>
  </si>
  <si>
    <t>013315000200001</t>
  </si>
  <si>
    <r>
      <rPr>
        <sz val="12"/>
        <rFont val="仿宋_GB2312"/>
        <charset val="134"/>
      </rPr>
      <t>椎间盘切除费</t>
    </r>
    <r>
      <rPr>
        <sz val="12"/>
        <rFont val="Times New Roman"/>
        <charset val="0"/>
      </rPr>
      <t>-</t>
    </r>
    <r>
      <rPr>
        <sz val="12"/>
        <rFont val="仿宋_GB2312"/>
        <charset val="134"/>
      </rPr>
      <t>儿童（加收）</t>
    </r>
  </si>
  <si>
    <t>013315000930000</t>
  </si>
  <si>
    <r>
      <rPr>
        <sz val="12"/>
        <rFont val="仿宋_GB2312"/>
        <charset val="134"/>
      </rPr>
      <t>肢体神经松解费</t>
    </r>
  </si>
  <si>
    <t>通过手术松解肢体神经组织。</t>
  </si>
  <si>
    <t>所定价格涵盖手术计划、术区准备、消毒、切开、探查、松解、止血、引流、缝合、处理用物等步骤所需的人力资源和基本物质资源消耗。</t>
  </si>
  <si>
    <t>每根</t>
  </si>
  <si>
    <r>
      <rPr>
        <sz val="12"/>
        <color theme="1"/>
        <rFont val="仿宋_GB2312"/>
        <charset val="134"/>
      </rPr>
      <t>湘医保发〔</t>
    </r>
    <r>
      <rPr>
        <sz val="12"/>
        <color theme="1"/>
        <rFont val="Times New Roman"/>
        <charset val="0"/>
      </rPr>
      <t>2025</t>
    </r>
    <r>
      <rPr>
        <sz val="12"/>
        <color theme="1"/>
        <rFont val="仿宋_GB2312"/>
        <charset val="134"/>
      </rPr>
      <t>〕</t>
    </r>
    <r>
      <rPr>
        <sz val="12"/>
        <color theme="1"/>
        <rFont val="Times New Roman"/>
        <charset val="0"/>
      </rPr>
      <t>73</t>
    </r>
    <r>
      <rPr>
        <sz val="12"/>
        <color theme="1"/>
        <rFont val="仿宋_GB2312"/>
        <charset val="134"/>
      </rPr>
      <t>号</t>
    </r>
  </si>
  <si>
    <r>
      <rPr>
        <sz val="12"/>
        <color theme="1"/>
        <rFont val="仿宋_GB2312"/>
        <charset val="134"/>
      </rPr>
      <t>骨骼肌肉</t>
    </r>
  </si>
  <si>
    <t>013315000930001</t>
  </si>
  <si>
    <r>
      <rPr>
        <sz val="12"/>
        <rFont val="仿宋_GB2312"/>
        <charset val="134"/>
      </rPr>
      <t>肢体神经松解费</t>
    </r>
    <r>
      <rPr>
        <sz val="12"/>
        <rFont val="Times New Roman"/>
        <charset val="0"/>
      </rPr>
      <t>-</t>
    </r>
    <r>
      <rPr>
        <sz val="12"/>
        <rFont val="仿宋_GB2312"/>
        <charset val="134"/>
      </rPr>
      <t>儿童（加收）</t>
    </r>
  </si>
  <si>
    <t>013315000940000</t>
  </si>
  <si>
    <t>肢体神经修复费</t>
  </si>
  <si>
    <r>
      <rPr>
        <sz val="12"/>
        <rFont val="仿宋_GB2312"/>
        <charset val="134"/>
      </rPr>
      <t>通过手术修复吻合肢体神经组织。</t>
    </r>
  </si>
  <si>
    <t>所定价格涵盖手术计划、术区准备、消毒、切开、探查、修复、吻合、止血、引流、缝合、处理用物等步骤所需的人力资源和基本物质资源消耗。</t>
  </si>
  <si>
    <r>
      <rPr>
        <sz val="12"/>
        <rFont val="仿宋_GB2312"/>
        <charset val="134"/>
      </rPr>
      <t>每根</t>
    </r>
  </si>
  <si>
    <t>013315000940001</t>
  </si>
  <si>
    <r>
      <rPr>
        <sz val="12"/>
        <rFont val="仿宋_GB2312"/>
        <charset val="134"/>
      </rPr>
      <t>肢体神经修复费</t>
    </r>
    <r>
      <rPr>
        <sz val="12"/>
        <rFont val="Times New Roman"/>
        <charset val="0"/>
      </rPr>
      <t>-</t>
    </r>
    <r>
      <rPr>
        <sz val="12"/>
        <rFont val="仿宋_GB2312"/>
        <charset val="134"/>
      </rPr>
      <t>儿童（加收）</t>
    </r>
  </si>
  <si>
    <t>013315000380000</t>
  </si>
  <si>
    <t>关节感染病灶清除费（常规）</t>
  </si>
  <si>
    <r>
      <rPr>
        <sz val="12"/>
        <rFont val="仿宋_GB2312"/>
        <charset val="134"/>
      </rPr>
      <t>通过手术清除关节感染病灶。</t>
    </r>
  </si>
  <si>
    <t>所定价格涵盖手术计划、术区准备、消毒、切开、探查、清理、止血、引流、缝合、处理用物等步骤所需的人力资源和基本物质资源消耗。</t>
  </si>
  <si>
    <r>
      <rPr>
        <sz val="12"/>
        <rFont val="仿宋_GB2312"/>
        <charset val="134"/>
      </rPr>
      <t>每关节</t>
    </r>
  </si>
  <si>
    <t>湘医保发〔2025〕73号</t>
  </si>
  <si>
    <t>骨骼肌肉</t>
  </si>
  <si>
    <t>013315000380001</t>
  </si>
  <si>
    <t>关节感染病灶清除费（常规）-儿童（加收）</t>
  </si>
  <si>
    <t>013315000390000</t>
  </si>
  <si>
    <r>
      <rPr>
        <sz val="12"/>
        <rFont val="仿宋_GB2312"/>
        <charset val="134"/>
      </rPr>
      <t>关节感染病灶清除费（复杂）</t>
    </r>
  </si>
  <si>
    <r>
      <rPr>
        <sz val="12"/>
        <rFont val="仿宋_GB2312"/>
        <charset val="134"/>
      </rPr>
      <t>通过手术清除复杂情形下关节感染病灶。</t>
    </r>
  </si>
  <si>
    <r>
      <rPr>
        <sz val="12"/>
        <rFont val="仿宋_GB2312"/>
        <charset val="134"/>
      </rPr>
      <t>所定价格涵盖手术计划、术区准备、消毒、切开、探查、清理、止血、引流、缝合、处理用物等步骤所需的人力资源和基本物质资源消耗。</t>
    </r>
  </si>
  <si>
    <r>
      <rPr>
        <sz val="12"/>
        <rFont val="仿宋_GB2312"/>
        <charset val="134"/>
      </rPr>
      <t>本项目所称</t>
    </r>
    <r>
      <rPr>
        <sz val="12"/>
        <rFont val="Times New Roman"/>
        <charset val="0"/>
      </rPr>
      <t>“</t>
    </r>
    <r>
      <rPr>
        <sz val="12"/>
        <rFont val="仿宋_GB2312"/>
        <charset val="134"/>
      </rPr>
      <t>复杂</t>
    </r>
    <r>
      <rPr>
        <sz val="12"/>
        <rFont val="Times New Roman"/>
        <charset val="0"/>
      </rPr>
      <t>”</t>
    </r>
    <r>
      <rPr>
        <sz val="12"/>
        <rFont val="仿宋_GB2312"/>
        <charset val="134"/>
      </rPr>
      <t>指：假体置换术后感染、结核感染的情况。</t>
    </r>
  </si>
  <si>
    <t>013315000390001</t>
  </si>
  <si>
    <r>
      <rPr>
        <sz val="12"/>
        <rFont val="仿宋_GB2312"/>
        <charset val="134"/>
      </rPr>
      <t>关节感染病灶清除费（复杂）</t>
    </r>
    <r>
      <rPr>
        <sz val="12"/>
        <rFont val="Times New Roman"/>
        <charset val="0"/>
      </rPr>
      <t>-</t>
    </r>
    <r>
      <rPr>
        <sz val="12"/>
        <rFont val="仿宋_GB2312"/>
        <charset val="134"/>
      </rPr>
      <t>儿童（加收）</t>
    </r>
  </si>
  <si>
    <t>013315000750000</t>
  </si>
  <si>
    <t>关节清理费（大关节）</t>
  </si>
  <si>
    <r>
      <rPr>
        <sz val="12"/>
        <rFont val="仿宋_GB2312"/>
        <charset val="134"/>
      </rPr>
      <t>通过手术清理大关节。</t>
    </r>
  </si>
  <si>
    <t>所定价格涵盖手术计划、术区准备、消毒、切开、探查、清理关节各结构、软组织成形、止血、引流、缝合、处理用物等步骤所需的人力资源和基本物质资源消耗。</t>
  </si>
  <si>
    <t>013315000750001</t>
  </si>
  <si>
    <r>
      <rPr>
        <sz val="12"/>
        <rFont val="仿宋_GB2312"/>
        <charset val="134"/>
      </rPr>
      <t>关节清理费（大关节）</t>
    </r>
    <r>
      <rPr>
        <sz val="12"/>
        <rFont val="Times New Roman"/>
        <charset val="0"/>
      </rPr>
      <t>-</t>
    </r>
    <r>
      <rPr>
        <sz val="12"/>
        <rFont val="仿宋_GB2312"/>
        <charset val="134"/>
      </rPr>
      <t>儿童（加收）</t>
    </r>
  </si>
  <si>
    <t>013315000740000</t>
  </si>
  <si>
    <t>关节清理费（小关节）</t>
  </si>
  <si>
    <r>
      <rPr>
        <sz val="12"/>
        <rFont val="仿宋_GB2312"/>
        <charset val="134"/>
      </rPr>
      <t>通过手术清理小关节。</t>
    </r>
  </si>
  <si>
    <t>013315000740001</t>
  </si>
  <si>
    <r>
      <rPr>
        <sz val="12"/>
        <rFont val="仿宋_GB2312"/>
        <charset val="134"/>
      </rPr>
      <t>关节清理费（小关节）</t>
    </r>
    <r>
      <rPr>
        <sz val="12"/>
        <rFont val="Times New Roman"/>
        <charset val="0"/>
      </rPr>
      <t>-</t>
    </r>
    <r>
      <rPr>
        <sz val="12"/>
        <rFont val="仿宋_GB2312"/>
        <charset val="134"/>
      </rPr>
      <t>儿童（加收）</t>
    </r>
  </si>
  <si>
    <t>013315000650000</t>
  </si>
  <si>
    <r>
      <rPr>
        <sz val="12"/>
        <rFont val="仿宋_GB2312"/>
        <charset val="0"/>
      </rPr>
      <t>手</t>
    </r>
    <r>
      <rPr>
        <sz val="12"/>
        <rFont val="Times New Roman"/>
        <charset val="0"/>
      </rPr>
      <t>/</t>
    </r>
    <r>
      <rPr>
        <sz val="12"/>
        <rFont val="仿宋_GB2312"/>
        <charset val="0"/>
      </rPr>
      <t>足移植费</t>
    </r>
  </si>
  <si>
    <r>
      <rPr>
        <sz val="12"/>
        <rFont val="仿宋_GB2312"/>
        <charset val="134"/>
      </rPr>
      <t>通过手术实现同种异体手</t>
    </r>
    <r>
      <rPr>
        <sz val="12"/>
        <rFont val="Times New Roman"/>
        <charset val="0"/>
      </rPr>
      <t>/</t>
    </r>
    <r>
      <rPr>
        <sz val="12"/>
        <rFont val="仿宋_GB2312"/>
        <charset val="134"/>
      </rPr>
      <t>足的移植。</t>
    </r>
  </si>
  <si>
    <t>所定价格涵盖手术计划、术区准备、消毒、供体获取、切开、移植、固定、止血、引流、缝合、处理用物等步骤所需的人力资源和基本物质资源消耗。</t>
  </si>
  <si>
    <r>
      <rPr>
        <sz val="12"/>
        <rFont val="Times New Roman"/>
        <charset val="0"/>
      </rPr>
      <t xml:space="preserve">01 </t>
    </r>
    <r>
      <rPr>
        <sz val="12"/>
        <rFont val="仿宋_GB2312"/>
        <charset val="134"/>
      </rPr>
      <t>异种肢体</t>
    </r>
  </si>
  <si>
    <r>
      <rPr>
        <sz val="12"/>
        <rFont val="仿宋_GB2312"/>
        <charset val="134"/>
      </rPr>
      <t>每肢体</t>
    </r>
  </si>
  <si>
    <r>
      <rPr>
        <sz val="12"/>
        <rFont val="仿宋_GB2312"/>
        <charset val="134"/>
      </rPr>
      <t>义肢装配不按此收费。</t>
    </r>
  </si>
  <si>
    <t>013315000650001</t>
  </si>
  <si>
    <r>
      <rPr>
        <sz val="12"/>
        <rFont val="仿宋_GB2312"/>
        <charset val="134"/>
      </rPr>
      <t>手</t>
    </r>
    <r>
      <rPr>
        <sz val="12"/>
        <rFont val="Times New Roman"/>
        <charset val="0"/>
      </rPr>
      <t>/</t>
    </r>
    <r>
      <rPr>
        <sz val="12"/>
        <rFont val="仿宋_GB2312"/>
        <charset val="134"/>
      </rPr>
      <t>足移植费</t>
    </r>
    <r>
      <rPr>
        <sz val="12"/>
        <rFont val="Times New Roman"/>
        <charset val="0"/>
      </rPr>
      <t>-</t>
    </r>
    <r>
      <rPr>
        <sz val="12"/>
        <rFont val="仿宋_GB2312"/>
        <charset val="134"/>
      </rPr>
      <t>儿童（加收）</t>
    </r>
  </si>
  <si>
    <t>013315000650100</t>
  </si>
  <si>
    <r>
      <rPr>
        <sz val="12"/>
        <rFont val="仿宋_GB2312"/>
        <charset val="134"/>
      </rPr>
      <t>手</t>
    </r>
    <r>
      <rPr>
        <sz val="12"/>
        <rFont val="Times New Roman"/>
        <charset val="0"/>
      </rPr>
      <t>/</t>
    </r>
    <r>
      <rPr>
        <sz val="12"/>
        <rFont val="仿宋_GB2312"/>
        <charset val="134"/>
      </rPr>
      <t>足移植费</t>
    </r>
    <r>
      <rPr>
        <sz val="12"/>
        <rFont val="Times New Roman"/>
        <charset val="0"/>
      </rPr>
      <t>-</t>
    </r>
    <r>
      <rPr>
        <sz val="12"/>
        <rFont val="仿宋_GB2312"/>
        <charset val="134"/>
      </rPr>
      <t>异种肢体（扩展）</t>
    </r>
  </si>
  <si>
    <t>013315000690000</t>
  </si>
  <si>
    <r>
      <rPr>
        <sz val="12"/>
        <rFont val="仿宋_GB2312"/>
        <charset val="0"/>
      </rPr>
      <t>断指</t>
    </r>
    <r>
      <rPr>
        <sz val="12"/>
        <rFont val="Times New Roman"/>
        <charset val="0"/>
      </rPr>
      <t>/</t>
    </r>
    <r>
      <rPr>
        <sz val="12"/>
        <rFont val="仿宋_GB2312"/>
        <charset val="0"/>
      </rPr>
      <t>趾再植费</t>
    </r>
  </si>
  <si>
    <r>
      <rPr>
        <sz val="12"/>
        <rFont val="仿宋_GB2312"/>
        <charset val="134"/>
      </rPr>
      <t>通过手术再植离断的手指</t>
    </r>
    <r>
      <rPr>
        <sz val="12"/>
        <rFont val="Times New Roman"/>
        <charset val="0"/>
      </rPr>
      <t>/</t>
    </r>
    <r>
      <rPr>
        <sz val="12"/>
        <rFont val="仿宋_GB2312"/>
        <charset val="134"/>
      </rPr>
      <t>脚趾。</t>
    </r>
  </si>
  <si>
    <r>
      <rPr>
        <sz val="12"/>
        <rFont val="仿宋_GB2312"/>
        <charset val="134"/>
      </rPr>
      <t>所定价格涵盖手术计划、术区准备、消毒、探查、短缩、复位、固定、吻合肌腱</t>
    </r>
    <r>
      <rPr>
        <sz val="12"/>
        <rFont val="仿宋_GB2312"/>
        <charset val="134"/>
      </rPr>
      <t>/</t>
    </r>
    <r>
      <rPr>
        <sz val="12"/>
        <rFont val="仿宋_GB2312"/>
        <charset val="134"/>
      </rPr>
      <t>神经</t>
    </r>
    <r>
      <rPr>
        <sz val="12"/>
        <rFont val="仿宋_GB2312"/>
        <charset val="134"/>
      </rPr>
      <t>/</t>
    </r>
    <r>
      <rPr>
        <sz val="12"/>
        <rFont val="仿宋_GB2312"/>
        <charset val="134"/>
      </rPr>
      <t>动脉</t>
    </r>
    <r>
      <rPr>
        <sz val="12"/>
        <rFont val="仿宋_GB2312"/>
        <charset val="134"/>
      </rPr>
      <t>/</t>
    </r>
    <r>
      <rPr>
        <sz val="12"/>
        <rFont val="仿宋_GB2312"/>
        <charset val="134"/>
      </rPr>
      <t>静脉、止血、引流、缝合、处理用物等步骤所需的人力资源和基本物质资源消耗。</t>
    </r>
  </si>
  <si>
    <r>
      <rPr>
        <sz val="12"/>
        <rFont val="仿宋_GB2312"/>
        <charset val="134"/>
      </rPr>
      <t>每指（趾）</t>
    </r>
  </si>
  <si>
    <t>013315000690001</t>
  </si>
  <si>
    <r>
      <rPr>
        <sz val="12"/>
        <rFont val="仿宋_GB2312"/>
        <charset val="134"/>
      </rPr>
      <t>断指</t>
    </r>
    <r>
      <rPr>
        <sz val="12"/>
        <rFont val="Times New Roman"/>
        <charset val="0"/>
      </rPr>
      <t>/</t>
    </r>
    <r>
      <rPr>
        <sz val="12"/>
        <rFont val="仿宋_GB2312"/>
        <charset val="134"/>
      </rPr>
      <t>趾再植费</t>
    </r>
    <r>
      <rPr>
        <sz val="12"/>
        <rFont val="Times New Roman"/>
        <charset val="0"/>
      </rPr>
      <t>-</t>
    </r>
    <r>
      <rPr>
        <sz val="12"/>
        <rFont val="仿宋_GB2312"/>
        <charset val="134"/>
      </rPr>
      <t>儿童（加收）</t>
    </r>
  </si>
  <si>
    <t>013315000660000</t>
  </si>
  <si>
    <r>
      <rPr>
        <sz val="12"/>
        <rFont val="仿宋_GB2312"/>
        <charset val="134"/>
      </rPr>
      <t>断肢再植费</t>
    </r>
  </si>
  <si>
    <r>
      <rPr>
        <sz val="12"/>
        <rFont val="仿宋_GB2312"/>
        <charset val="134"/>
      </rPr>
      <t>通过手术再植离断的肢体。</t>
    </r>
  </si>
  <si>
    <r>
      <rPr>
        <sz val="12"/>
        <rFont val="仿宋_GB2312"/>
        <charset val="134"/>
      </rPr>
      <t>所定价格涵盖手术计划、术区准备、消毒、探查、短缩、复位、固定、吻合肌腱</t>
    </r>
    <r>
      <rPr>
        <sz val="12"/>
        <rFont val="Times New Roman"/>
        <charset val="0"/>
      </rPr>
      <t>/</t>
    </r>
    <r>
      <rPr>
        <sz val="12"/>
        <rFont val="仿宋_GB2312"/>
        <charset val="134"/>
      </rPr>
      <t>神经</t>
    </r>
    <r>
      <rPr>
        <sz val="12"/>
        <rFont val="Times New Roman"/>
        <charset val="0"/>
      </rPr>
      <t>/</t>
    </r>
    <r>
      <rPr>
        <sz val="12"/>
        <rFont val="仿宋_GB2312"/>
        <charset val="134"/>
      </rPr>
      <t>动脉</t>
    </r>
    <r>
      <rPr>
        <sz val="12"/>
        <rFont val="Times New Roman"/>
        <charset val="0"/>
      </rPr>
      <t>/</t>
    </r>
    <r>
      <rPr>
        <sz val="12"/>
        <rFont val="仿宋_GB2312"/>
        <charset val="134"/>
      </rPr>
      <t>静脉、止血、引流、缝合、处理用物等步骤所需的人力资源和基本物质资源消耗。</t>
    </r>
  </si>
  <si>
    <r>
      <rPr>
        <sz val="12"/>
        <rFont val="仿宋_GB2312"/>
        <charset val="134"/>
      </rPr>
      <t>每肢</t>
    </r>
  </si>
  <si>
    <t>013315000660001</t>
  </si>
  <si>
    <r>
      <rPr>
        <sz val="12"/>
        <rFont val="仿宋_GB2312"/>
        <charset val="134"/>
      </rPr>
      <t>断肢再植费</t>
    </r>
    <r>
      <rPr>
        <sz val="12"/>
        <rFont val="Times New Roman"/>
        <charset val="0"/>
      </rPr>
      <t>-</t>
    </r>
    <r>
      <rPr>
        <sz val="12"/>
        <rFont val="仿宋_GB2312"/>
        <charset val="134"/>
      </rPr>
      <t>儿童（加收）</t>
    </r>
  </si>
  <si>
    <t>013312000200000</t>
  </si>
  <si>
    <t>阴茎部分切除费</t>
  </si>
  <si>
    <r>
      <rPr>
        <sz val="12"/>
        <rFont val="仿宋_GB2312"/>
        <charset val="134"/>
      </rPr>
      <t>通过手术切除部分阴茎、肿物、囊肿、硬性结节。</t>
    </r>
  </si>
  <si>
    <t>所定价格涵盖手术计划、术区准备、消毒、切开、分离、切除、缝合及必要时尿道口整形、处理用物等步骤所需的人力资源和基本物质资源消耗。</t>
  </si>
  <si>
    <t>泌尿系统类</t>
  </si>
  <si>
    <t>013312000200001</t>
  </si>
  <si>
    <r>
      <rPr>
        <sz val="12"/>
        <rFont val="仿宋_GB2312"/>
        <charset val="134"/>
      </rPr>
      <t>阴茎部分切除费－儿童（加收</t>
    </r>
    <r>
      <rPr>
        <sz val="12"/>
        <rFont val="Times New Roman"/>
        <charset val="0"/>
      </rPr>
      <t>30%</t>
    </r>
    <r>
      <rPr>
        <sz val="12"/>
        <rFont val="仿宋_GB2312"/>
        <charset val="134"/>
      </rPr>
      <t>）</t>
    </r>
  </si>
</sst>
</file>

<file path=xl/styles.xml><?xml version="1.0" encoding="utf-8"?>
<styleSheet xmlns="http://schemas.openxmlformats.org/spreadsheetml/2006/main">
  <numFmts count="8">
    <numFmt numFmtId="43" formatCode="_ * #,##0.00_ ;_ * \-#,##0.00_ ;_ * &quot;-&quot;??_ ;_ @_ "/>
    <numFmt numFmtId="176" formatCode="0_ "/>
    <numFmt numFmtId="44" formatCode="_ &quot;￥&quot;* #,##0.00_ ;_ &quot;￥&quot;* \-#,##0.00_ ;_ &quot;￥&quot;* &quot;-&quot;??_ ;_ @_ "/>
    <numFmt numFmtId="42" formatCode="_ &quot;￥&quot;* #,##0_ ;_ &quot;￥&quot;* \-#,##0_ ;_ &quot;￥&quot;* &quot;-&quot;_ ;_ @_ "/>
    <numFmt numFmtId="41" formatCode="_ * #,##0_ ;_ * \-#,##0_ ;_ * &quot;-&quot;_ ;_ @_ "/>
    <numFmt numFmtId="177" formatCode="[DBNum1][$-804]yyyy&quot;年&quot;m&quot;月&quot;d&quot;日&quot;;@"/>
    <numFmt numFmtId="178" formatCode="0.0_ "/>
    <numFmt numFmtId="179" formatCode="0_);[Red]\(0\)"/>
  </numFmts>
  <fonts count="88">
    <font>
      <sz val="11"/>
      <color theme="1"/>
      <name val="宋体"/>
      <charset val="134"/>
      <scheme val="minor"/>
    </font>
    <font>
      <sz val="12"/>
      <name val="宋体"/>
      <charset val="134"/>
    </font>
    <font>
      <b/>
      <sz val="12"/>
      <name val="宋体"/>
      <charset val="134"/>
    </font>
    <font>
      <sz val="12"/>
      <name val="Times New Roman"/>
      <charset val="134"/>
    </font>
    <font>
      <sz val="12"/>
      <color theme="1"/>
      <name val="仿宋_GB2312"/>
      <charset val="134"/>
    </font>
    <font>
      <b/>
      <sz val="16"/>
      <name val="方正小标宋_GBK"/>
      <charset val="134"/>
    </font>
    <font>
      <sz val="12"/>
      <name val="仿宋"/>
      <charset val="134"/>
    </font>
    <font>
      <b/>
      <sz val="12"/>
      <name val="仿宋_GB2312"/>
      <charset val="134"/>
    </font>
    <font>
      <sz val="12"/>
      <name val="Times New Roman"/>
      <charset val="0"/>
    </font>
    <font>
      <sz val="12"/>
      <name val="仿宋_GB2312"/>
      <charset val="134"/>
    </font>
    <font>
      <sz val="12"/>
      <color theme="1"/>
      <name val="Times New Roman"/>
      <charset val="0"/>
    </font>
    <font>
      <sz val="11.5"/>
      <name val="仿宋_GB2312"/>
      <charset val="134"/>
    </font>
    <font>
      <sz val="12"/>
      <color indexed="8"/>
      <name val="Times New Roman"/>
      <charset val="0"/>
    </font>
    <font>
      <sz val="11"/>
      <color indexed="8"/>
      <name val="仿宋_GB2312"/>
      <charset val="134"/>
    </font>
    <font>
      <sz val="12"/>
      <color indexed="8"/>
      <name val="仿宋_GB2312"/>
      <charset val="134"/>
    </font>
    <font>
      <sz val="12"/>
      <color rgb="FF000000"/>
      <name val="仿宋_GB2312"/>
      <charset val="0"/>
    </font>
    <font>
      <strike/>
      <sz val="12"/>
      <name val="Times New Roman"/>
      <charset val="0"/>
    </font>
    <font>
      <sz val="11"/>
      <name val="仿宋_GB2312"/>
      <charset val="134"/>
    </font>
    <font>
      <sz val="12"/>
      <name val="仿宋_GB2312"/>
      <charset val="0"/>
    </font>
    <font>
      <sz val="11"/>
      <name val="宋体"/>
      <charset val="134"/>
    </font>
    <font>
      <sz val="11"/>
      <name val="Times New Roman"/>
      <charset val="134"/>
    </font>
    <font>
      <b/>
      <sz val="10"/>
      <name val="仿宋_GB2312"/>
      <charset val="134"/>
    </font>
    <font>
      <b/>
      <sz val="12"/>
      <color rgb="FF000000"/>
      <name val="仿宋_GB2312"/>
      <charset val="134"/>
    </font>
    <font>
      <b/>
      <sz val="12"/>
      <color rgb="FFFF0000"/>
      <name val="Times New Roman"/>
      <charset val="0"/>
    </font>
    <font>
      <sz val="12"/>
      <color theme="1"/>
      <name val="Times New Roman"/>
      <charset val="134"/>
    </font>
    <font>
      <sz val="9"/>
      <name val="Times New Roman"/>
      <charset val="0"/>
    </font>
    <font>
      <sz val="11"/>
      <name val="Times New Roman"/>
      <charset val="0"/>
    </font>
    <font>
      <sz val="12"/>
      <color theme="1"/>
      <name val="宋体"/>
      <charset val="134"/>
    </font>
    <font>
      <sz val="16"/>
      <color rgb="FF000000"/>
      <name val="方正小标宋简体"/>
      <charset val="134"/>
    </font>
    <font>
      <b/>
      <sz val="16"/>
      <color rgb="FF000000"/>
      <name val="方正小标宋简体"/>
      <charset val="134"/>
    </font>
    <font>
      <sz val="12"/>
      <name val="楷体_GB2312"/>
      <charset val="134"/>
    </font>
    <font>
      <strike/>
      <sz val="10"/>
      <color rgb="FFFF0000"/>
      <name val="宋体"/>
      <charset val="134"/>
      <scheme val="minor"/>
    </font>
    <font>
      <strike/>
      <sz val="11"/>
      <color rgb="FFFF0000"/>
      <name val="宋体"/>
      <charset val="134"/>
      <scheme val="minor"/>
    </font>
    <font>
      <sz val="11"/>
      <color rgb="FFFF0000"/>
      <name val="宋体"/>
      <charset val="134"/>
      <scheme val="minor"/>
    </font>
    <font>
      <sz val="16"/>
      <color theme="1"/>
      <name val="方正小标宋简体"/>
      <charset val="134"/>
    </font>
    <font>
      <sz val="12"/>
      <color theme="1"/>
      <name val="黑体"/>
      <charset val="134"/>
    </font>
    <font>
      <sz val="16"/>
      <color theme="1"/>
      <name val="Calibri"/>
      <charset val="134"/>
    </font>
    <font>
      <sz val="10"/>
      <color theme="1"/>
      <name val="宋体"/>
      <charset val="134"/>
      <scheme val="minor"/>
    </font>
    <font>
      <sz val="14"/>
      <color theme="1"/>
      <name val="方正小标宋简体"/>
      <charset val="134"/>
    </font>
    <font>
      <b/>
      <sz val="14"/>
      <color theme="1"/>
      <name val="方正小标宋简体"/>
      <charset val="134"/>
    </font>
    <font>
      <b/>
      <sz val="10"/>
      <color theme="1"/>
      <name val="方正小标宋简体"/>
      <charset val="134"/>
    </font>
    <font>
      <sz val="11"/>
      <color theme="1"/>
      <name val="仿宋_GB2312"/>
      <charset val="134"/>
    </font>
    <font>
      <sz val="10"/>
      <color theme="1"/>
      <name val="仿宋_GB2312"/>
      <charset val="134"/>
    </font>
    <font>
      <b/>
      <sz val="11"/>
      <name val="仿宋_GB2312"/>
      <charset val="134"/>
    </font>
    <font>
      <sz val="10"/>
      <name val="楷体_GB2312"/>
      <charset val="134"/>
    </font>
    <font>
      <sz val="12"/>
      <color theme="1"/>
      <name val="宋体"/>
      <charset val="134"/>
      <scheme val="minor"/>
    </font>
    <font>
      <sz val="28"/>
      <color theme="1"/>
      <name val="宋体"/>
      <charset val="134"/>
      <scheme val="minor"/>
    </font>
    <font>
      <b/>
      <sz val="12"/>
      <color theme="1"/>
      <name val="宋体"/>
      <charset val="134"/>
      <scheme val="minor"/>
    </font>
    <font>
      <sz val="16"/>
      <color theme="1"/>
      <name val="宋体"/>
      <charset val="134"/>
      <scheme val="minor"/>
    </font>
    <font>
      <sz val="16"/>
      <name val="宋体"/>
      <charset val="134"/>
      <scheme val="minor"/>
    </font>
    <font>
      <sz val="14"/>
      <color theme="1"/>
      <name val="宋体"/>
      <charset val="134"/>
      <scheme val="minor"/>
    </font>
    <font>
      <sz val="14"/>
      <name val="宋体"/>
      <charset val="134"/>
      <scheme val="minor"/>
    </font>
    <font>
      <sz val="14"/>
      <color theme="1"/>
      <name val="Times New Roman"/>
      <charset val="134"/>
    </font>
    <font>
      <sz val="9"/>
      <color theme="1"/>
      <name val="宋体"/>
      <charset val="134"/>
      <scheme val="minor"/>
    </font>
    <font>
      <sz val="12"/>
      <name val="宋体"/>
      <charset val="134"/>
      <scheme val="minor"/>
    </font>
    <font>
      <b/>
      <sz val="10"/>
      <color rgb="FF000000"/>
      <name val="仿宋_GB2312"/>
      <charset val="134"/>
    </font>
    <font>
      <sz val="11"/>
      <color theme="1"/>
      <name val="黑体"/>
      <charset val="134"/>
    </font>
    <font>
      <b/>
      <sz val="11"/>
      <name val="宋体"/>
      <charset val="134"/>
    </font>
    <font>
      <sz val="11"/>
      <color theme="1"/>
      <name val="Times New Roman"/>
      <charset val="134"/>
    </font>
    <font>
      <sz val="11"/>
      <color theme="1"/>
      <name val="宋体"/>
      <charset val="134"/>
    </font>
    <font>
      <b/>
      <sz val="9"/>
      <color theme="1"/>
      <name val="宋体"/>
      <charset val="134"/>
      <scheme val="minor"/>
    </font>
    <font>
      <sz val="11"/>
      <color theme="0"/>
      <name val="宋体"/>
      <charset val="0"/>
      <scheme val="minor"/>
    </font>
    <font>
      <sz val="11"/>
      <color theme="1"/>
      <name val="宋体"/>
      <charset val="0"/>
      <scheme val="minor"/>
    </font>
    <font>
      <b/>
      <sz val="11"/>
      <color rgb="FFFA7D00"/>
      <name val="宋体"/>
      <charset val="0"/>
      <scheme val="minor"/>
    </font>
    <font>
      <sz val="11"/>
      <color rgb="FF3F3F76"/>
      <name val="宋体"/>
      <charset val="0"/>
      <scheme val="minor"/>
    </font>
    <font>
      <b/>
      <sz val="15"/>
      <color theme="3"/>
      <name val="宋体"/>
      <charset val="134"/>
      <scheme val="minor"/>
    </font>
    <font>
      <u/>
      <sz val="11"/>
      <color rgb="FF800080"/>
      <name val="宋体"/>
      <charset val="0"/>
      <scheme val="minor"/>
    </font>
    <font>
      <sz val="11"/>
      <color rgb="FF9C0006"/>
      <name val="宋体"/>
      <charset val="0"/>
      <scheme val="minor"/>
    </font>
    <font>
      <u/>
      <sz val="11"/>
      <color rgb="FF0000FF"/>
      <name val="宋体"/>
      <charset val="0"/>
      <scheme val="minor"/>
    </font>
    <font>
      <b/>
      <sz val="11"/>
      <color rgb="FFFFFFFF"/>
      <name val="宋体"/>
      <charset val="0"/>
      <scheme val="minor"/>
    </font>
    <font>
      <b/>
      <sz val="11"/>
      <color theme="3"/>
      <name val="宋体"/>
      <charset val="134"/>
      <scheme val="minor"/>
    </font>
    <font>
      <sz val="11"/>
      <color rgb="FF9C6500"/>
      <name val="宋体"/>
      <charset val="0"/>
      <scheme val="minor"/>
    </font>
    <font>
      <sz val="11"/>
      <color rgb="FFFA7D00"/>
      <name val="宋体"/>
      <charset val="0"/>
      <scheme val="minor"/>
    </font>
    <font>
      <i/>
      <sz val="11"/>
      <color rgb="FF7F7F7F"/>
      <name val="宋体"/>
      <charset val="0"/>
      <scheme val="minor"/>
    </font>
    <font>
      <sz val="11"/>
      <color rgb="FF006100"/>
      <name val="宋体"/>
      <charset val="0"/>
      <scheme val="minor"/>
    </font>
    <font>
      <sz val="11"/>
      <color rgb="FFFF0000"/>
      <name val="宋体"/>
      <charset val="0"/>
      <scheme val="minor"/>
    </font>
    <font>
      <b/>
      <sz val="13"/>
      <color theme="3"/>
      <name val="宋体"/>
      <charset val="134"/>
      <scheme val="minor"/>
    </font>
    <font>
      <b/>
      <sz val="18"/>
      <color theme="3"/>
      <name val="宋体"/>
      <charset val="134"/>
      <scheme val="minor"/>
    </font>
    <font>
      <b/>
      <sz val="11"/>
      <color rgb="FF3F3F3F"/>
      <name val="宋体"/>
      <charset val="0"/>
      <scheme val="minor"/>
    </font>
    <font>
      <b/>
      <sz val="11"/>
      <color theme="1"/>
      <name val="宋体"/>
      <charset val="0"/>
      <scheme val="minor"/>
    </font>
    <font>
      <sz val="11"/>
      <color indexed="8"/>
      <name val="等线"/>
      <charset val="134"/>
    </font>
    <font>
      <sz val="11"/>
      <color indexed="8"/>
      <name val="宋体"/>
      <charset val="134"/>
    </font>
    <font>
      <sz val="12"/>
      <name val="宋体"/>
      <charset val="0"/>
    </font>
    <font>
      <sz val="11.5"/>
      <name val="Times New Roman"/>
      <charset val="0"/>
    </font>
    <font>
      <b/>
      <sz val="12"/>
      <name val="宋体"/>
      <charset val="134"/>
      <scheme val="minor"/>
    </font>
    <font>
      <sz val="11"/>
      <name val="黑体"/>
      <charset val="134"/>
    </font>
    <font>
      <strike/>
      <sz val="12"/>
      <name val="宋体"/>
      <charset val="134"/>
    </font>
    <font>
      <b/>
      <sz val="11"/>
      <color theme="1"/>
      <name val="宋体"/>
      <charset val="134"/>
      <scheme val="minor"/>
    </font>
  </fonts>
  <fills count="33">
    <fill>
      <patternFill patternType="none"/>
    </fill>
    <fill>
      <patternFill patternType="gray125"/>
    </fill>
    <fill>
      <patternFill patternType="solid">
        <fgColor theme="6"/>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2F2F2"/>
        <bgColor indexed="64"/>
      </patternFill>
    </fill>
    <fill>
      <patternFill patternType="solid">
        <fgColor rgb="FFFFCC99"/>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rgb="FFFFC7CE"/>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9"/>
        <bgColor indexed="64"/>
      </patternFill>
    </fill>
    <fill>
      <patternFill patternType="solid">
        <fgColor theme="5" tint="0.599993896298105"/>
        <bgColor indexed="64"/>
      </patternFill>
    </fill>
    <fill>
      <patternFill patternType="solid">
        <fgColor theme="5"/>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rgb="FFA5A5A5"/>
        <bgColor indexed="64"/>
      </patternFill>
    </fill>
    <fill>
      <patternFill patternType="solid">
        <fgColor rgb="FFFFFFCC"/>
        <bgColor indexed="64"/>
      </patternFill>
    </fill>
    <fill>
      <patternFill patternType="solid">
        <fgColor theme="8"/>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rgb="FFFFEB9C"/>
        <bgColor indexed="64"/>
      </patternFill>
    </fill>
    <fill>
      <patternFill patternType="solid">
        <fgColor rgb="FFC6EFCE"/>
        <bgColor indexed="64"/>
      </patternFill>
    </fill>
    <fill>
      <patternFill patternType="solid">
        <fgColor theme="4" tint="0.599993896298105"/>
        <bgColor indexed="64"/>
      </patternFill>
    </fill>
    <fill>
      <patternFill patternType="solid">
        <fgColor theme="4"/>
        <bgColor indexed="64"/>
      </patternFill>
    </fill>
    <fill>
      <patternFill patternType="solid">
        <fgColor theme="9" tint="0.799981688894314"/>
        <bgColor indexed="64"/>
      </patternFill>
    </fill>
    <fill>
      <patternFill patternType="solid">
        <fgColor theme="7"/>
        <bgColor indexed="64"/>
      </patternFill>
    </fill>
    <fill>
      <patternFill patternType="solid">
        <fgColor theme="9" tint="0.399975585192419"/>
        <bgColor indexed="64"/>
      </patternFill>
    </fill>
    <fill>
      <patternFill patternType="solid">
        <fgColor theme="9" tint="0.599993896298105"/>
        <bgColor indexed="64"/>
      </patternFill>
    </fill>
  </fills>
  <borders count="21">
    <border>
      <left/>
      <right/>
      <top/>
      <bottom/>
      <diagonal/>
    </border>
    <border>
      <left style="thin">
        <color auto="1"/>
      </left>
      <right/>
      <top style="thin">
        <color auto="1"/>
      </top>
      <bottom style="thin">
        <color auto="1"/>
      </bottom>
      <diagonal/>
    </border>
    <border>
      <left style="thin">
        <color auto="1"/>
      </left>
      <right/>
      <top style="thin">
        <color indexed="8"/>
      </top>
      <bottom style="thin">
        <color auto="1"/>
      </bottom>
      <diagonal/>
    </border>
    <border>
      <left/>
      <right/>
      <top style="thin">
        <color indexed="8"/>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style="thin">
        <color indexed="8"/>
      </bottom>
      <diagonal/>
    </border>
    <border>
      <left style="thin">
        <color auto="1"/>
      </left>
      <right/>
      <top style="thin">
        <color auto="1"/>
      </top>
      <bottom/>
      <diagonal/>
    </border>
    <border>
      <left/>
      <right style="thin">
        <color auto="1"/>
      </right>
      <top style="thin">
        <color indexed="8"/>
      </top>
      <bottom style="thin">
        <color auto="1"/>
      </bottom>
      <diagonal/>
    </border>
    <border>
      <left style="thin">
        <color auto="1"/>
      </left>
      <right style="thin">
        <color auto="1"/>
      </right>
      <top style="thin">
        <color indexed="8"/>
      </top>
      <bottom style="thin">
        <color auto="1"/>
      </bottom>
      <diagonal/>
    </border>
    <border>
      <left style="thin">
        <color auto="1"/>
      </left>
      <right style="thin">
        <color auto="1"/>
      </right>
      <top style="thin">
        <color indexed="8"/>
      </top>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62" fillId="4" borderId="0" applyNumberFormat="0" applyBorder="0" applyAlignment="0" applyProtection="0">
      <alignment vertical="center"/>
    </xf>
    <xf numFmtId="0" fontId="64" fillId="6"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2" fillId="13" borderId="0" applyNumberFormat="0" applyBorder="0" applyAlignment="0" applyProtection="0">
      <alignment vertical="center"/>
    </xf>
    <xf numFmtId="0" fontId="67" fillId="11" borderId="0" applyNumberFormat="0" applyBorder="0" applyAlignment="0" applyProtection="0">
      <alignment vertical="center"/>
    </xf>
    <xf numFmtId="43" fontId="0" fillId="0" borderId="0" applyFont="0" applyFill="0" applyBorder="0" applyAlignment="0" applyProtection="0">
      <alignment vertical="center"/>
    </xf>
    <xf numFmtId="0" fontId="61" fillId="12" borderId="0" applyNumberFormat="0" applyBorder="0" applyAlignment="0" applyProtection="0">
      <alignment vertical="center"/>
    </xf>
    <xf numFmtId="0" fontId="68" fillId="0" borderId="0" applyNumberFormat="0" applyFill="0" applyBorder="0" applyAlignment="0" applyProtection="0">
      <alignment vertical="center"/>
    </xf>
    <xf numFmtId="9" fontId="0" fillId="0" borderId="0" applyFont="0" applyFill="0" applyBorder="0" applyAlignment="0" applyProtection="0">
      <alignment vertical="center"/>
    </xf>
    <xf numFmtId="0" fontId="66" fillId="0" borderId="0" applyNumberFormat="0" applyFill="0" applyBorder="0" applyAlignment="0" applyProtection="0">
      <alignment vertical="center"/>
    </xf>
    <xf numFmtId="0" fontId="0" fillId="20" borderId="17" applyNumberFormat="0" applyFont="0" applyAlignment="0" applyProtection="0">
      <alignment vertical="center"/>
    </xf>
    <xf numFmtId="0" fontId="61" fillId="22" borderId="0" applyNumberFormat="0" applyBorder="0" applyAlignment="0" applyProtection="0">
      <alignment vertical="center"/>
    </xf>
    <xf numFmtId="0" fontId="70"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77"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65" fillId="0" borderId="14" applyNumberFormat="0" applyFill="0" applyAlignment="0" applyProtection="0">
      <alignment vertical="center"/>
    </xf>
    <xf numFmtId="0" fontId="76" fillId="0" borderId="14" applyNumberFormat="0" applyFill="0" applyAlignment="0" applyProtection="0">
      <alignment vertical="center"/>
    </xf>
    <xf numFmtId="0" fontId="61" fillId="3" borderId="0" applyNumberFormat="0" applyBorder="0" applyAlignment="0" applyProtection="0">
      <alignment vertical="center"/>
    </xf>
    <xf numFmtId="0" fontId="70" fillId="0" borderId="16" applyNumberFormat="0" applyFill="0" applyAlignment="0" applyProtection="0">
      <alignment vertical="center"/>
    </xf>
    <xf numFmtId="0" fontId="61" fillId="17" borderId="0" applyNumberFormat="0" applyBorder="0" applyAlignment="0" applyProtection="0">
      <alignment vertical="center"/>
    </xf>
    <xf numFmtId="0" fontId="78" fillId="5" borderId="19" applyNumberFormat="0" applyAlignment="0" applyProtection="0">
      <alignment vertical="center"/>
    </xf>
    <xf numFmtId="0" fontId="63" fillId="5" borderId="13" applyNumberFormat="0" applyAlignment="0" applyProtection="0">
      <alignment vertical="center"/>
    </xf>
    <xf numFmtId="0" fontId="69" fillId="19" borderId="15" applyNumberFormat="0" applyAlignment="0" applyProtection="0">
      <alignment vertical="center"/>
    </xf>
    <xf numFmtId="0" fontId="62" fillId="29" borderId="0" applyNumberFormat="0" applyBorder="0" applyAlignment="0" applyProtection="0">
      <alignment vertical="center"/>
    </xf>
    <xf numFmtId="0" fontId="61" fillId="16" borderId="0" applyNumberFormat="0" applyBorder="0" applyAlignment="0" applyProtection="0">
      <alignment vertical="center"/>
    </xf>
    <xf numFmtId="0" fontId="72" fillId="0" borderId="18" applyNumberFormat="0" applyFill="0" applyAlignment="0" applyProtection="0">
      <alignment vertical="center"/>
    </xf>
    <xf numFmtId="0" fontId="79" fillId="0" borderId="20" applyNumberFormat="0" applyFill="0" applyAlignment="0" applyProtection="0">
      <alignment vertical="center"/>
    </xf>
    <xf numFmtId="0" fontId="74" fillId="26" borderId="0" applyNumberFormat="0" applyBorder="0" applyAlignment="0" applyProtection="0">
      <alignment vertical="center"/>
    </xf>
    <xf numFmtId="0" fontId="71" fillId="25" borderId="0" applyNumberFormat="0" applyBorder="0" applyAlignment="0" applyProtection="0">
      <alignment vertical="center"/>
    </xf>
    <xf numFmtId="0" fontId="62" fillId="10" borderId="0" applyNumberFormat="0" applyBorder="0" applyAlignment="0" applyProtection="0">
      <alignment vertical="center"/>
    </xf>
    <xf numFmtId="0" fontId="61" fillId="28" borderId="0" applyNumberFormat="0" applyBorder="0" applyAlignment="0" applyProtection="0">
      <alignment vertical="center"/>
    </xf>
    <xf numFmtId="0" fontId="62" fillId="18" borderId="0" applyNumberFormat="0" applyBorder="0" applyAlignment="0" applyProtection="0">
      <alignment vertical="center"/>
    </xf>
    <xf numFmtId="0" fontId="62" fillId="27" borderId="0" applyNumberFormat="0" applyBorder="0" applyAlignment="0" applyProtection="0">
      <alignment vertical="center"/>
    </xf>
    <xf numFmtId="0" fontId="62" fillId="8" borderId="0" applyNumberFormat="0" applyBorder="0" applyAlignment="0" applyProtection="0">
      <alignment vertical="center"/>
    </xf>
    <xf numFmtId="0" fontId="62" fillId="15" borderId="0" applyNumberFormat="0" applyBorder="0" applyAlignment="0" applyProtection="0">
      <alignment vertical="center"/>
    </xf>
    <xf numFmtId="0" fontId="61" fillId="2" borderId="0" applyNumberFormat="0" applyBorder="0" applyAlignment="0" applyProtection="0">
      <alignment vertical="center"/>
    </xf>
    <xf numFmtId="0" fontId="61" fillId="30" borderId="0" applyNumberFormat="0" applyBorder="0" applyAlignment="0" applyProtection="0">
      <alignment vertical="center"/>
    </xf>
    <xf numFmtId="0" fontId="62" fillId="9" borderId="0" applyNumberFormat="0" applyBorder="0" applyAlignment="0" applyProtection="0">
      <alignment vertical="center"/>
    </xf>
    <xf numFmtId="0" fontId="62" fillId="24" borderId="0" applyNumberFormat="0" applyBorder="0" applyAlignment="0" applyProtection="0">
      <alignment vertical="center"/>
    </xf>
    <xf numFmtId="0" fontId="61" fillId="21" borderId="0" applyNumberFormat="0" applyBorder="0" applyAlignment="0" applyProtection="0">
      <alignment vertical="center"/>
    </xf>
    <xf numFmtId="0" fontId="62" fillId="7" borderId="0" applyNumberFormat="0" applyBorder="0" applyAlignment="0" applyProtection="0">
      <alignment vertical="center"/>
    </xf>
    <xf numFmtId="0" fontId="61" fillId="23" borderId="0" applyNumberFormat="0" applyBorder="0" applyAlignment="0" applyProtection="0">
      <alignment vertical="center"/>
    </xf>
    <xf numFmtId="0" fontId="61" fillId="14" borderId="0" applyNumberFormat="0" applyBorder="0" applyAlignment="0" applyProtection="0">
      <alignment vertical="center"/>
    </xf>
    <xf numFmtId="0" fontId="62" fillId="32" borderId="0" applyNumberFormat="0" applyBorder="0" applyAlignment="0" applyProtection="0">
      <alignment vertical="center"/>
    </xf>
    <xf numFmtId="0" fontId="61" fillId="31" borderId="0" applyNumberFormat="0" applyBorder="0" applyAlignment="0" applyProtection="0">
      <alignment vertical="center"/>
    </xf>
    <xf numFmtId="177" fontId="80" fillId="0" borderId="0">
      <alignment vertical="center"/>
    </xf>
    <xf numFmtId="0" fontId="81" fillId="0" borderId="0">
      <alignment vertical="center"/>
    </xf>
  </cellStyleXfs>
  <cellXfs count="216">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wrapText="1"/>
    </xf>
    <xf numFmtId="0" fontId="3" fillId="0" borderId="0" xfId="0" applyFont="1" applyFill="1" applyBorder="1" applyAlignment="1">
      <alignment vertical="center" wrapText="1"/>
    </xf>
    <xf numFmtId="0" fontId="1" fillId="0" borderId="0" xfId="0" applyFont="1" applyFill="1" applyBorder="1" applyAlignment="1">
      <alignment horizontal="center" vertical="center" wrapText="1"/>
    </xf>
    <xf numFmtId="9" fontId="1" fillId="0" borderId="0" xfId="11" applyNumberFormat="1" applyFont="1" applyFill="1" applyAlignment="1">
      <alignment vertical="center" wrapText="1"/>
    </xf>
    <xf numFmtId="0" fontId="4" fillId="0" borderId="0" xfId="0" applyFont="1" applyFill="1" applyAlignment="1">
      <alignment horizontal="center" vertical="center" wrapText="1"/>
    </xf>
    <xf numFmtId="0" fontId="5" fillId="0" borderId="0" xfId="0" applyFont="1" applyFill="1" applyBorder="1" applyAlignment="1">
      <alignment horizontal="center" vertical="center" wrapText="1"/>
    </xf>
    <xf numFmtId="0" fontId="6" fillId="0" borderId="0"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4" xfId="0" applyFont="1" applyFill="1" applyBorder="1" applyAlignment="1">
      <alignment horizontal="left" vertical="center" wrapText="1"/>
    </xf>
    <xf numFmtId="0" fontId="9" fillId="0" borderId="4" xfId="0" applyFont="1" applyFill="1" applyBorder="1" applyAlignment="1">
      <alignment horizontal="left" vertical="center" wrapText="1"/>
    </xf>
    <xf numFmtId="0" fontId="9"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11" fillId="0" borderId="4" xfId="0" applyFont="1" applyFill="1" applyBorder="1" applyAlignment="1">
      <alignment horizontal="left" vertical="center" wrapText="1"/>
    </xf>
    <xf numFmtId="0" fontId="8" fillId="0" borderId="4" xfId="0" applyFont="1" applyFill="1" applyBorder="1" applyAlignment="1">
      <alignment vertical="center" wrapText="1"/>
    </xf>
    <xf numFmtId="0" fontId="9" fillId="0" borderId="4" xfId="0" applyFont="1" applyFill="1" applyBorder="1" applyAlignment="1">
      <alignment vertical="center" wrapText="1"/>
    </xf>
    <xf numFmtId="49" fontId="10" fillId="0" borderId="4" xfId="0" applyNumberFormat="1" applyFont="1" applyFill="1" applyBorder="1" applyAlignment="1">
      <alignment horizontal="center" vertical="center" wrapText="1"/>
    </xf>
    <xf numFmtId="0" fontId="10" fillId="0" borderId="4" xfId="0" applyFont="1" applyFill="1" applyBorder="1" applyAlignment="1">
      <alignment horizontal="left" vertical="center" wrapText="1"/>
    </xf>
    <xf numFmtId="0" fontId="10" fillId="0" borderId="4" xfId="0" applyFont="1" applyFill="1" applyBorder="1" applyAlignment="1">
      <alignment vertical="center" wrapText="1"/>
    </xf>
    <xf numFmtId="49" fontId="10" fillId="0" borderId="5" xfId="0" applyNumberFormat="1" applyFont="1" applyFill="1" applyBorder="1" applyAlignment="1">
      <alignment horizontal="center" vertical="center" wrapText="1"/>
    </xf>
    <xf numFmtId="0" fontId="10" fillId="0" borderId="5" xfId="0" applyFont="1" applyFill="1" applyBorder="1" applyAlignment="1">
      <alignment horizontal="center" vertical="center" wrapText="1"/>
    </xf>
    <xf numFmtId="0" fontId="10" fillId="0" borderId="4" xfId="0" applyFont="1" applyFill="1" applyBorder="1" applyAlignment="1">
      <alignment horizontal="center" vertical="center"/>
    </xf>
    <xf numFmtId="0" fontId="12" fillId="0" borderId="4" xfId="0" applyFont="1" applyFill="1" applyBorder="1" applyAlignment="1">
      <alignment horizontal="center" vertical="center" wrapText="1"/>
    </xf>
    <xf numFmtId="0" fontId="12" fillId="0" borderId="4" xfId="0" applyFont="1" applyFill="1" applyBorder="1" applyAlignment="1">
      <alignment vertical="center" wrapText="1"/>
    </xf>
    <xf numFmtId="0" fontId="12" fillId="0" borderId="5"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13" fillId="0" borderId="6"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9" fontId="8" fillId="0" borderId="4" xfId="0" applyNumberFormat="1" applyFont="1" applyFill="1" applyBorder="1" applyAlignment="1">
      <alignment horizontal="center" vertical="center" wrapText="1"/>
    </xf>
    <xf numFmtId="9" fontId="15" fillId="0" borderId="4" xfId="0" applyNumberFormat="1" applyFont="1" applyFill="1" applyBorder="1" applyAlignment="1">
      <alignment horizontal="center" vertical="center" wrapText="1"/>
    </xf>
    <xf numFmtId="1" fontId="8" fillId="0" borderId="4" xfId="0" applyNumberFormat="1" applyFont="1" applyFill="1" applyBorder="1" applyAlignment="1">
      <alignment horizontal="center" vertical="center" wrapText="1"/>
    </xf>
    <xf numFmtId="1" fontId="8" fillId="0" borderId="4" xfId="0" applyNumberFormat="1" applyFont="1" applyFill="1" applyBorder="1" applyAlignment="1">
      <alignment horizontal="left" vertical="center" wrapText="1"/>
    </xf>
    <xf numFmtId="1" fontId="9" fillId="0" borderId="4" xfId="0" applyNumberFormat="1" applyFont="1" applyFill="1" applyBorder="1" applyAlignment="1">
      <alignment horizontal="left" vertical="center" wrapText="1"/>
    </xf>
    <xf numFmtId="1" fontId="16" fillId="0" borderId="4" xfId="0" applyNumberFormat="1" applyFont="1" applyFill="1" applyBorder="1" applyAlignment="1">
      <alignment horizontal="center" vertical="center" wrapText="1"/>
    </xf>
    <xf numFmtId="1" fontId="9" fillId="0" borderId="4" xfId="0" applyNumberFormat="1" applyFont="1" applyFill="1" applyBorder="1" applyAlignment="1">
      <alignment horizontal="center" vertical="center" wrapText="1"/>
    </xf>
    <xf numFmtId="0" fontId="3" fillId="0" borderId="8" xfId="0" applyFont="1" applyFill="1" applyBorder="1" applyAlignment="1">
      <alignment horizontal="center" vertical="center" wrapText="1"/>
    </xf>
    <xf numFmtId="0" fontId="8" fillId="0" borderId="8" xfId="0" applyFont="1" applyFill="1" applyBorder="1" applyAlignment="1">
      <alignment horizontal="center" vertical="center" wrapText="1"/>
    </xf>
    <xf numFmtId="1" fontId="8" fillId="0" borderId="8" xfId="0" applyNumberFormat="1" applyFont="1" applyFill="1" applyBorder="1" applyAlignment="1">
      <alignment vertical="center" wrapText="1"/>
    </xf>
    <xf numFmtId="1" fontId="8" fillId="0" borderId="8" xfId="0" applyNumberFormat="1"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17" fillId="0" borderId="4" xfId="0" applyFont="1" applyFill="1" applyBorder="1" applyAlignment="1">
      <alignment horizontal="center" vertical="center" wrapText="1"/>
    </xf>
    <xf numFmtId="0" fontId="8" fillId="0" borderId="6" xfId="0" applyFont="1" applyFill="1" applyBorder="1" applyAlignment="1">
      <alignment horizontal="center" vertical="center" wrapText="1"/>
    </xf>
    <xf numFmtId="1" fontId="17" fillId="0" borderId="4" xfId="0" applyNumberFormat="1" applyFont="1" applyFill="1" applyBorder="1" applyAlignment="1">
      <alignment horizontal="center" vertical="center" wrapText="1"/>
    </xf>
    <xf numFmtId="9" fontId="18" fillId="0" borderId="4" xfId="0" applyNumberFormat="1" applyFont="1" applyFill="1" applyBorder="1" applyAlignment="1">
      <alignment horizontal="center" vertical="center" wrapText="1"/>
    </xf>
    <xf numFmtId="0" fontId="18" fillId="0" borderId="4" xfId="0" applyFont="1" applyFill="1" applyBorder="1" applyAlignment="1">
      <alignment horizontal="center" vertical="center" wrapText="1"/>
    </xf>
    <xf numFmtId="0" fontId="8" fillId="0" borderId="4" xfId="0" applyFont="1" applyFill="1" applyBorder="1" applyAlignment="1">
      <alignment horizontal="center" vertical="top" wrapText="1"/>
    </xf>
    <xf numFmtId="0" fontId="19" fillId="0" borderId="5" xfId="0" applyFont="1" applyFill="1" applyBorder="1" applyAlignment="1">
      <alignment horizontal="center" vertical="center" wrapText="1"/>
    </xf>
    <xf numFmtId="0" fontId="20" fillId="0" borderId="7"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21" fillId="0" borderId="11" xfId="0" applyFont="1" applyFill="1" applyBorder="1" applyAlignment="1">
      <alignment horizontal="center" vertical="center" wrapText="1"/>
    </xf>
    <xf numFmtId="176" fontId="22" fillId="0" borderId="12" xfId="0" applyNumberFormat="1" applyFont="1" applyFill="1" applyBorder="1" applyAlignment="1">
      <alignment horizontal="center" vertical="center" wrapText="1"/>
    </xf>
    <xf numFmtId="49" fontId="22" fillId="0" borderId="4" xfId="0" applyNumberFormat="1" applyFont="1" applyFill="1" applyBorder="1" applyAlignment="1">
      <alignment horizontal="center" vertical="center" wrapText="1"/>
    </xf>
    <xf numFmtId="176" fontId="22" fillId="0" borderId="7" xfId="0" applyNumberFormat="1" applyFont="1" applyFill="1" applyBorder="1" applyAlignment="1">
      <alignment horizontal="center" vertical="center" wrapText="1"/>
    </xf>
    <xf numFmtId="176" fontId="22" fillId="0" borderId="6" xfId="0" applyNumberFormat="1" applyFont="1" applyFill="1" applyBorder="1" applyAlignment="1">
      <alignment horizontal="center" vertical="center" wrapText="1"/>
    </xf>
    <xf numFmtId="0" fontId="8" fillId="0" borderId="4" xfId="0" applyFont="1" applyFill="1" applyBorder="1" applyAlignment="1">
      <alignment horizontal="center" vertical="center"/>
    </xf>
    <xf numFmtId="178" fontId="8" fillId="0" borderId="4" xfId="0" applyNumberFormat="1" applyFont="1" applyFill="1" applyBorder="1" applyAlignment="1">
      <alignment horizontal="center" vertical="center" wrapText="1"/>
    </xf>
    <xf numFmtId="0" fontId="23" fillId="0" borderId="4" xfId="0" applyFont="1" applyFill="1" applyBorder="1" applyAlignment="1">
      <alignment horizontal="center" vertical="center" wrapText="1"/>
    </xf>
    <xf numFmtId="0" fontId="8" fillId="0" borderId="4" xfId="0" applyNumberFormat="1" applyFont="1" applyFill="1" applyBorder="1" applyAlignment="1">
      <alignment horizontal="center" vertical="center" wrapText="1"/>
    </xf>
    <xf numFmtId="0" fontId="24" fillId="0" borderId="4" xfId="0" applyFont="1" applyFill="1" applyBorder="1" applyAlignment="1">
      <alignment horizontal="center" vertical="center" wrapText="1"/>
    </xf>
    <xf numFmtId="178" fontId="9" fillId="0" borderId="4" xfId="0" applyNumberFormat="1" applyFont="1" applyFill="1" applyBorder="1" applyAlignment="1">
      <alignment horizontal="center" vertical="center" wrapText="1"/>
    </xf>
    <xf numFmtId="0" fontId="8" fillId="0" borderId="4" xfId="0" applyFont="1" applyFill="1" applyBorder="1" applyAlignment="1">
      <alignment vertical="center"/>
    </xf>
    <xf numFmtId="0" fontId="10" fillId="0" borderId="6" xfId="0" applyFont="1" applyFill="1" applyBorder="1" applyAlignment="1">
      <alignment horizontal="center" vertical="center" wrapText="1"/>
    </xf>
    <xf numFmtId="0" fontId="8" fillId="0" borderId="4" xfId="0" applyNumberFormat="1" applyFont="1" applyFill="1" applyBorder="1" applyAlignment="1" applyProtection="1">
      <alignment vertical="center" wrapText="1"/>
    </xf>
    <xf numFmtId="0" fontId="18" fillId="0" borderId="5"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8" fillId="0" borderId="4" xfId="0" applyNumberFormat="1" applyFont="1" applyFill="1" applyBorder="1" applyAlignment="1" applyProtection="1">
      <alignment horizontal="center" vertical="center" wrapText="1"/>
    </xf>
    <xf numFmtId="0" fontId="8" fillId="0" borderId="4" xfId="49" applyNumberFormat="1" applyFont="1" applyFill="1" applyBorder="1" applyAlignment="1">
      <alignment horizontal="center" vertical="center" wrapText="1"/>
    </xf>
    <xf numFmtId="9" fontId="9" fillId="0" borderId="4" xfId="11" applyNumberFormat="1" applyFont="1" applyFill="1" applyBorder="1" applyAlignment="1">
      <alignment horizontal="center" vertical="center"/>
    </xf>
    <xf numFmtId="9" fontId="8" fillId="0" borderId="4" xfId="11" applyNumberFormat="1" applyFont="1" applyFill="1" applyBorder="1" applyAlignment="1">
      <alignment horizontal="center" vertical="center"/>
    </xf>
    <xf numFmtId="9" fontId="8" fillId="0" borderId="4" xfId="11" applyNumberFormat="1" applyFont="1" applyFill="1" applyBorder="1" applyAlignment="1">
      <alignment horizontal="center" vertical="center" wrapText="1"/>
    </xf>
    <xf numFmtId="0" fontId="8" fillId="0" borderId="8" xfId="0" applyFont="1" applyFill="1" applyBorder="1" applyAlignment="1">
      <alignment vertical="center" wrapText="1"/>
    </xf>
    <xf numFmtId="9" fontId="8" fillId="0" borderId="8" xfId="11" applyNumberFormat="1" applyFont="1" applyFill="1" applyBorder="1" applyAlignment="1">
      <alignment horizontal="center" vertical="center" wrapText="1"/>
    </xf>
    <xf numFmtId="0" fontId="25" fillId="0" borderId="5" xfId="0" applyFont="1" applyFill="1" applyBorder="1" applyAlignment="1">
      <alignment horizontal="center" vertical="top" wrapText="1"/>
    </xf>
    <xf numFmtId="0" fontId="25" fillId="0" borderId="6" xfId="0" applyFont="1" applyFill="1" applyBorder="1" applyAlignment="1">
      <alignment horizontal="center" vertical="top" wrapText="1"/>
    </xf>
    <xf numFmtId="0" fontId="17" fillId="0" borderId="5" xfId="0" applyFont="1" applyFill="1" applyBorder="1" applyAlignment="1">
      <alignment horizontal="center" vertical="center" wrapText="1"/>
    </xf>
    <xf numFmtId="0" fontId="17" fillId="0" borderId="6" xfId="0" applyFont="1" applyFill="1" applyBorder="1" applyAlignment="1">
      <alignment horizontal="center" vertical="center" wrapText="1"/>
    </xf>
    <xf numFmtId="0" fontId="17" fillId="0" borderId="4" xfId="0" applyFont="1" applyFill="1" applyBorder="1" applyAlignment="1">
      <alignment vertical="top" wrapText="1"/>
    </xf>
    <xf numFmtId="9" fontId="5" fillId="0" borderId="0" xfId="11" applyNumberFormat="1" applyFont="1" applyFill="1" applyAlignment="1">
      <alignment horizontal="center" vertical="center" wrapText="1"/>
    </xf>
    <xf numFmtId="9" fontId="6" fillId="0" borderId="0" xfId="11" applyNumberFormat="1" applyFont="1" applyFill="1" applyAlignment="1">
      <alignment horizontal="left" vertical="center" wrapText="1"/>
    </xf>
    <xf numFmtId="9" fontId="22" fillId="0" borderId="11" xfId="11" applyNumberFormat="1" applyFont="1" applyFill="1" applyBorder="1" applyAlignment="1">
      <alignment horizontal="center" vertical="center" wrapText="1"/>
    </xf>
    <xf numFmtId="9" fontId="22" fillId="0" borderId="4" xfId="11" applyNumberFormat="1" applyFont="1" applyFill="1" applyBorder="1" applyAlignment="1">
      <alignment horizontal="center" vertical="center" wrapText="1"/>
    </xf>
    <xf numFmtId="9" fontId="10" fillId="0" borderId="5" xfId="0" applyNumberFormat="1" applyFont="1" applyFill="1" applyBorder="1" applyAlignment="1">
      <alignment horizontal="center" vertical="center" wrapText="1"/>
    </xf>
    <xf numFmtId="9" fontId="10" fillId="0" borderId="6" xfId="0" applyNumberFormat="1" applyFont="1" applyFill="1" applyBorder="1" applyAlignment="1">
      <alignment horizontal="center" vertical="center" wrapText="1"/>
    </xf>
    <xf numFmtId="9" fontId="18" fillId="0" borderId="5" xfId="11" applyFont="1" applyFill="1" applyBorder="1" applyAlignment="1">
      <alignment horizontal="center" vertical="center" wrapText="1"/>
    </xf>
    <xf numFmtId="9" fontId="18" fillId="0" borderId="6" xfId="11" applyFont="1" applyFill="1" applyBorder="1" applyAlignment="1">
      <alignment horizontal="center" vertical="center" wrapText="1"/>
    </xf>
    <xf numFmtId="0" fontId="8" fillId="0" borderId="1" xfId="0" applyFont="1" applyFill="1" applyBorder="1" applyAlignment="1">
      <alignment vertical="center" wrapText="1"/>
    </xf>
    <xf numFmtId="0" fontId="3" fillId="0" borderId="5" xfId="0" applyFont="1" applyFill="1" applyBorder="1" applyAlignment="1">
      <alignment vertical="center" wrapText="1"/>
    </xf>
    <xf numFmtId="0" fontId="9" fillId="0" borderId="5" xfId="0" applyFont="1" applyFill="1" applyBorder="1" applyAlignment="1">
      <alignment vertical="center" wrapText="1"/>
    </xf>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9" fontId="9" fillId="0" borderId="4" xfId="0" applyNumberFormat="1" applyFont="1" applyFill="1" applyBorder="1" applyAlignment="1">
      <alignment horizontal="center" vertical="center" wrapText="1"/>
    </xf>
    <xf numFmtId="179" fontId="8" fillId="0" borderId="4" xfId="0" applyNumberFormat="1" applyFont="1" applyFill="1" applyBorder="1" applyAlignment="1">
      <alignment horizontal="center" vertical="center" wrapText="1"/>
    </xf>
    <xf numFmtId="1" fontId="26" fillId="0" borderId="4" xfId="0" applyNumberFormat="1" applyFont="1" applyFill="1" applyBorder="1" applyAlignment="1">
      <alignment horizontal="center" vertical="center" wrapText="1"/>
    </xf>
    <xf numFmtId="0" fontId="27" fillId="0" borderId="5" xfId="0" applyFont="1" applyFill="1" applyBorder="1" applyAlignment="1">
      <alignment horizontal="center" vertical="center" wrapText="1"/>
    </xf>
    <xf numFmtId="0" fontId="27" fillId="0" borderId="4" xfId="0" applyFont="1" applyFill="1" applyBorder="1" applyAlignment="1">
      <alignment vertical="center" wrapText="1"/>
    </xf>
    <xf numFmtId="9" fontId="10" fillId="0" borderId="4" xfId="0" applyNumberFormat="1" applyFont="1" applyFill="1" applyBorder="1" applyAlignment="1">
      <alignment horizontal="center" vertical="center" wrapText="1"/>
    </xf>
    <xf numFmtId="9" fontId="3" fillId="0" borderId="5" xfId="11" applyFont="1" applyFill="1" applyBorder="1" applyAlignment="1">
      <alignment horizontal="center" vertical="center" wrapText="1"/>
    </xf>
    <xf numFmtId="9" fontId="3" fillId="0" borderId="7" xfId="11" applyFont="1" applyFill="1" applyBorder="1" applyAlignment="1">
      <alignment horizontal="center" vertical="center" wrapText="1"/>
    </xf>
    <xf numFmtId="0" fontId="1" fillId="0" borderId="0" xfId="0" applyFont="1" applyFill="1" applyBorder="1" applyAlignment="1">
      <alignment vertical="center"/>
    </xf>
    <xf numFmtId="0" fontId="28" fillId="0" borderId="0" xfId="0" applyFont="1" applyFill="1" applyBorder="1" applyAlignment="1">
      <alignment horizontal="center" vertical="center" wrapText="1"/>
    </xf>
    <xf numFmtId="0" fontId="29" fillId="0" borderId="0" xfId="0" applyFont="1" applyFill="1" applyBorder="1" applyAlignment="1">
      <alignment horizontal="center" vertical="center" wrapText="1"/>
    </xf>
    <xf numFmtId="0" fontId="21" fillId="0" borderId="4" xfId="0" applyFont="1" applyFill="1" applyBorder="1" applyAlignment="1">
      <alignment horizontal="center" vertical="center" wrapText="1"/>
    </xf>
    <xf numFmtId="49" fontId="7" fillId="0" borderId="4" xfId="0" applyNumberFormat="1" applyFont="1" applyFill="1" applyBorder="1" applyAlignment="1">
      <alignment horizontal="center" vertical="center" wrapText="1"/>
    </xf>
    <xf numFmtId="0" fontId="0" fillId="0" borderId="4" xfId="0" applyFill="1" applyBorder="1" applyAlignment="1">
      <alignment vertical="center" wrapText="1"/>
    </xf>
    <xf numFmtId="49" fontId="30" fillId="0" borderId="4" xfId="0" applyNumberFormat="1" applyFont="1" applyFill="1" applyBorder="1" applyAlignment="1">
      <alignment horizontal="center" vertical="center" wrapText="1"/>
    </xf>
    <xf numFmtId="0" fontId="0" fillId="0" borderId="4" xfId="0" applyFill="1" applyBorder="1" applyAlignment="1">
      <alignment horizontal="left" vertical="center" wrapText="1"/>
    </xf>
    <xf numFmtId="0" fontId="0" fillId="0" borderId="4" xfId="0" applyFill="1" applyBorder="1" applyAlignment="1">
      <alignment horizontal="center" vertical="center" wrapText="1"/>
    </xf>
    <xf numFmtId="0" fontId="0" fillId="0" borderId="4" xfId="0" applyFont="1" applyFill="1" applyBorder="1" applyAlignment="1">
      <alignment horizontal="center" vertical="center" wrapText="1"/>
    </xf>
    <xf numFmtId="0" fontId="30" fillId="0" borderId="4" xfId="0" applyFont="1" applyFill="1" applyBorder="1" applyAlignment="1">
      <alignment horizontal="center" vertical="center" wrapText="1"/>
    </xf>
    <xf numFmtId="0" fontId="30" fillId="0" borderId="4" xfId="0" applyFont="1" applyFill="1" applyBorder="1" applyAlignment="1">
      <alignment horizontal="left" vertical="center" wrapText="1"/>
    </xf>
    <xf numFmtId="0" fontId="31" fillId="0" borderId="4" xfId="0" applyFont="1" applyFill="1" applyBorder="1" applyAlignment="1">
      <alignment horizontal="left" vertical="center" wrapText="1"/>
    </xf>
    <xf numFmtId="0" fontId="32" fillId="0" borderId="4" xfId="0" applyFont="1" applyFill="1" applyBorder="1" applyAlignment="1">
      <alignment horizontal="left" vertical="center" wrapText="1"/>
    </xf>
    <xf numFmtId="0" fontId="0" fillId="0" borderId="4" xfId="0" applyFont="1" applyFill="1" applyBorder="1" applyAlignment="1">
      <alignment vertical="center" wrapText="1"/>
    </xf>
    <xf numFmtId="0" fontId="0" fillId="0" borderId="4" xfId="0" applyFont="1" applyFill="1" applyBorder="1" applyAlignment="1">
      <alignment horizontal="left" vertical="center" wrapText="1"/>
    </xf>
    <xf numFmtId="176" fontId="7" fillId="0" borderId="4" xfId="0" applyNumberFormat="1" applyFont="1" applyFill="1" applyBorder="1" applyAlignment="1">
      <alignment horizontal="center" vertical="center" wrapText="1"/>
    </xf>
    <xf numFmtId="176" fontId="1" fillId="0" borderId="4" xfId="0" applyNumberFormat="1" applyFont="1" applyFill="1" applyBorder="1" applyAlignment="1">
      <alignment horizontal="center" vertical="center" wrapText="1"/>
    </xf>
    <xf numFmtId="176" fontId="0" fillId="0" borderId="4" xfId="0" applyNumberFormat="1" applyFill="1" applyBorder="1" applyAlignment="1">
      <alignment horizontal="center" vertical="center" wrapText="1"/>
    </xf>
    <xf numFmtId="176" fontId="0" fillId="0" borderId="4" xfId="0" applyNumberFormat="1" applyFont="1" applyFill="1" applyBorder="1" applyAlignment="1">
      <alignment horizontal="center" vertical="center" wrapText="1"/>
    </xf>
    <xf numFmtId="0" fontId="33" fillId="0" borderId="4" xfId="0" applyFont="1" applyFill="1" applyBorder="1" applyAlignment="1">
      <alignment horizontal="left" vertical="center" wrapText="1"/>
    </xf>
    <xf numFmtId="0" fontId="34" fillId="0" borderId="0" xfId="0" applyFont="1" applyAlignment="1">
      <alignment horizontal="center" vertical="center"/>
    </xf>
    <xf numFmtId="0" fontId="35" fillId="0" borderId="4" xfId="0" applyFont="1" applyBorder="1" applyAlignment="1">
      <alignment horizontal="center" vertical="center" wrapText="1"/>
    </xf>
    <xf numFmtId="0" fontId="4" fillId="0" borderId="4" xfId="0" applyFont="1" applyBorder="1" applyAlignment="1">
      <alignment horizontal="justify" vertical="center" wrapText="1"/>
    </xf>
    <xf numFmtId="0" fontId="36" fillId="0" borderId="4" xfId="0" applyFont="1" applyBorder="1" applyAlignment="1">
      <alignment horizontal="justify" vertical="center" wrapText="1"/>
    </xf>
    <xf numFmtId="0" fontId="4" fillId="0" borderId="4" xfId="0" applyFont="1" applyBorder="1" applyAlignment="1">
      <alignment horizontal="center" vertical="center" wrapText="1"/>
    </xf>
    <xf numFmtId="0" fontId="0" fillId="0" borderId="0" xfId="0" applyFont="1" applyFill="1">
      <alignment vertical="center"/>
    </xf>
    <xf numFmtId="0" fontId="0" fillId="0" borderId="0" xfId="0" applyFill="1" applyAlignment="1">
      <alignment horizontal="center" vertical="center"/>
    </xf>
    <xf numFmtId="0" fontId="0" fillId="0" borderId="0" xfId="0" applyFill="1">
      <alignment vertical="center"/>
    </xf>
    <xf numFmtId="0" fontId="37" fillId="0" borderId="0" xfId="0" applyFont="1" applyFill="1">
      <alignment vertical="center"/>
    </xf>
    <xf numFmtId="0" fontId="0" fillId="0" borderId="0" xfId="0" applyFill="1" applyAlignment="1">
      <alignment vertical="center" wrapText="1"/>
    </xf>
    <xf numFmtId="0" fontId="38" fillId="0" borderId="0" xfId="0" applyFont="1" applyFill="1" applyAlignment="1">
      <alignment horizontal="center" vertical="center"/>
    </xf>
    <xf numFmtId="0" fontId="39" fillId="0" borderId="0" xfId="0" applyFont="1" applyFill="1" applyAlignment="1">
      <alignment horizontal="center" vertical="center"/>
    </xf>
    <xf numFmtId="0" fontId="40" fillId="0" borderId="0" xfId="0" applyFont="1" applyFill="1" applyAlignment="1">
      <alignment horizontal="center" vertical="center"/>
    </xf>
    <xf numFmtId="0" fontId="41" fillId="0" borderId="0" xfId="0" applyFont="1" applyFill="1" applyAlignment="1">
      <alignment horizontal="left" vertical="center" wrapText="1"/>
    </xf>
    <xf numFmtId="0" fontId="41" fillId="0" borderId="0" xfId="0" applyFont="1" applyFill="1" applyAlignment="1">
      <alignment horizontal="center" vertical="center" wrapText="1"/>
    </xf>
    <xf numFmtId="0" fontId="42" fillId="0" borderId="0" xfId="0" applyFont="1" applyFill="1" applyAlignment="1">
      <alignment horizontal="left" vertical="center" wrapText="1"/>
    </xf>
    <xf numFmtId="0" fontId="43" fillId="0" borderId="4" xfId="0" applyFont="1" applyFill="1" applyBorder="1" applyAlignment="1">
      <alignment horizontal="center" vertical="center" wrapText="1"/>
    </xf>
    <xf numFmtId="0" fontId="37" fillId="0" borderId="4" xfId="0" applyFont="1" applyFill="1" applyBorder="1" applyAlignment="1">
      <alignment horizontal="center" vertical="center" wrapText="1"/>
    </xf>
    <xf numFmtId="176" fontId="43" fillId="0" borderId="4" xfId="0" applyNumberFormat="1" applyFont="1" applyFill="1" applyBorder="1" applyAlignment="1">
      <alignment horizontal="center" vertical="center" wrapText="1"/>
    </xf>
    <xf numFmtId="0" fontId="37" fillId="0" borderId="4" xfId="0" applyFont="1" applyFill="1" applyBorder="1" applyAlignment="1">
      <alignment vertical="center" wrapText="1"/>
    </xf>
    <xf numFmtId="176" fontId="30" fillId="0" borderId="4" xfId="0" applyNumberFormat="1" applyFont="1" applyFill="1" applyBorder="1" applyAlignment="1">
      <alignment horizontal="center" vertical="center" wrapText="1"/>
    </xf>
    <xf numFmtId="0" fontId="44" fillId="0" borderId="4" xfId="0" applyFont="1" applyFill="1" applyBorder="1" applyAlignment="1">
      <alignment horizontal="center" vertical="center" wrapText="1"/>
    </xf>
    <xf numFmtId="0" fontId="45" fillId="0" borderId="0" xfId="0" applyFont="1">
      <alignment vertical="center"/>
    </xf>
    <xf numFmtId="0" fontId="46" fillId="0" borderId="0" xfId="0" applyFont="1" applyAlignment="1">
      <alignment horizontal="center" vertical="center"/>
    </xf>
    <xf numFmtId="0" fontId="47" fillId="0" borderId="0" xfId="0" applyFont="1" applyFill="1" applyAlignment="1">
      <alignment horizontal="center" vertical="center" wrapText="1"/>
    </xf>
    <xf numFmtId="0" fontId="48" fillId="0" borderId="0" xfId="0" applyFont="1">
      <alignment vertical="center"/>
    </xf>
    <xf numFmtId="0" fontId="49" fillId="0" borderId="0" xfId="0" applyFont="1">
      <alignment vertical="center"/>
    </xf>
    <xf numFmtId="0" fontId="0" fillId="0" borderId="0" xfId="0" applyAlignment="1">
      <alignment vertical="center" wrapText="1"/>
    </xf>
    <xf numFmtId="0" fontId="50" fillId="0" borderId="0" xfId="0" applyFont="1" applyAlignment="1">
      <alignment vertical="center" wrapText="1"/>
    </xf>
    <xf numFmtId="0" fontId="51" fillId="0" borderId="0" xfId="0" applyFont="1" applyAlignment="1">
      <alignment horizontal="left" vertical="center" wrapText="1"/>
    </xf>
    <xf numFmtId="0" fontId="50" fillId="0" borderId="0" xfId="0" applyFont="1" applyAlignment="1">
      <alignment horizontal="left" vertical="center" wrapText="1"/>
    </xf>
    <xf numFmtId="0" fontId="51" fillId="0" borderId="0" xfId="0" applyFont="1" applyAlignment="1">
      <alignment vertical="center" wrapText="1"/>
    </xf>
    <xf numFmtId="0" fontId="50" fillId="0" borderId="0" xfId="0" applyFont="1" applyAlignment="1">
      <alignment horizontal="center" vertical="center" wrapText="1"/>
    </xf>
    <xf numFmtId="0" fontId="52" fillId="0" borderId="0" xfId="0" applyFont="1" applyAlignment="1">
      <alignment vertical="center" wrapText="1"/>
    </xf>
    <xf numFmtId="9" fontId="45" fillId="0" borderId="0" xfId="11" applyFont="1">
      <alignment vertical="center"/>
    </xf>
    <xf numFmtId="0" fontId="53" fillId="0" borderId="0" xfId="0" applyFont="1">
      <alignment vertical="center"/>
    </xf>
    <xf numFmtId="0" fontId="35" fillId="0" borderId="0" xfId="0" applyFont="1">
      <alignment vertical="center"/>
    </xf>
    <xf numFmtId="0" fontId="35" fillId="0" borderId="0" xfId="0" applyFont="1" applyAlignment="1">
      <alignment vertical="center" wrapText="1"/>
    </xf>
    <xf numFmtId="0" fontId="45" fillId="0" borderId="0" xfId="0" applyFont="1" applyAlignment="1">
      <alignment vertical="center" wrapText="1"/>
    </xf>
    <xf numFmtId="0" fontId="54" fillId="0" borderId="0" xfId="0" applyFont="1" applyAlignment="1">
      <alignment horizontal="left" vertical="center" wrapText="1"/>
    </xf>
    <xf numFmtId="0" fontId="45" fillId="0" borderId="0" xfId="0" applyFont="1" applyAlignment="1">
      <alignment horizontal="left" vertical="center" wrapText="1"/>
    </xf>
    <xf numFmtId="0" fontId="54" fillId="0" borderId="0" xfId="0" applyFont="1" applyAlignment="1">
      <alignment vertical="center" wrapText="1"/>
    </xf>
    <xf numFmtId="0" fontId="45" fillId="0" borderId="0" xfId="0" applyFont="1" applyAlignment="1">
      <alignment horizontal="center" vertical="center" wrapText="1"/>
    </xf>
    <xf numFmtId="0" fontId="39" fillId="0" borderId="0" xfId="0" applyFont="1" applyFill="1" applyAlignment="1">
      <alignment horizontal="center" vertical="center" wrapText="1"/>
    </xf>
    <xf numFmtId="0" fontId="39" fillId="0" borderId="0" xfId="0" applyFont="1" applyFill="1" applyAlignment="1">
      <alignment horizontal="left" vertical="center" wrapText="1"/>
    </xf>
    <xf numFmtId="0" fontId="24" fillId="0" borderId="4" xfId="0" applyFont="1" applyBorder="1" applyAlignment="1">
      <alignment horizontal="center" vertical="center"/>
    </xf>
    <xf numFmtId="0" fontId="24" fillId="0" borderId="4" xfId="0" applyFont="1" applyBorder="1" applyAlignment="1">
      <alignment horizontal="center" vertical="center" wrapText="1"/>
    </xf>
    <xf numFmtId="0" fontId="45" fillId="0" borderId="4" xfId="0" applyFont="1" applyBorder="1" applyAlignment="1">
      <alignment vertical="center" wrapText="1"/>
    </xf>
    <xf numFmtId="0" fontId="54" fillId="0" borderId="4" xfId="0" applyFont="1" applyBorder="1" applyAlignment="1">
      <alignment horizontal="left" vertical="center" wrapText="1"/>
    </xf>
    <xf numFmtId="0" fontId="45" fillId="0" borderId="4" xfId="0" applyFont="1" applyBorder="1" applyAlignment="1">
      <alignment horizontal="left" vertical="center" wrapText="1"/>
    </xf>
    <xf numFmtId="0" fontId="54" fillId="0" borderId="4" xfId="0" applyFont="1" applyBorder="1" applyAlignment="1">
      <alignment vertical="center" wrapText="1"/>
    </xf>
    <xf numFmtId="0" fontId="45" fillId="0" borderId="4" xfId="0" applyFont="1" applyBorder="1" applyAlignment="1">
      <alignment horizontal="center" vertical="center" wrapText="1"/>
    </xf>
    <xf numFmtId="0" fontId="54" fillId="0" borderId="4" xfId="0" applyFont="1" applyBorder="1" applyAlignment="1">
      <alignment horizontal="center" vertical="center" wrapText="1"/>
    </xf>
    <xf numFmtId="0" fontId="3" fillId="0" borderId="4" xfId="0" applyFont="1" applyBorder="1" applyAlignment="1">
      <alignment horizontal="center" vertical="center"/>
    </xf>
    <xf numFmtId="0" fontId="3" fillId="0" borderId="4" xfId="0" applyFont="1" applyBorder="1" applyAlignment="1">
      <alignment horizontal="center" vertical="center" wrapText="1"/>
    </xf>
    <xf numFmtId="0" fontId="1" fillId="0" borderId="4" xfId="0" applyFont="1" applyBorder="1" applyAlignment="1">
      <alignment horizontal="left" vertical="center" wrapText="1"/>
    </xf>
    <xf numFmtId="0" fontId="1" fillId="0" borderId="4" xfId="0" applyFont="1" applyBorder="1" applyAlignment="1">
      <alignment vertical="center" wrapText="1"/>
    </xf>
    <xf numFmtId="0" fontId="1" fillId="0" borderId="4" xfId="0" applyFont="1" applyBorder="1" applyAlignment="1">
      <alignment horizontal="center" vertical="center" wrapText="1"/>
    </xf>
    <xf numFmtId="0" fontId="27" fillId="0" borderId="4" xfId="0" applyFont="1" applyBorder="1" applyAlignment="1">
      <alignment horizontal="left" vertical="center" wrapText="1"/>
    </xf>
    <xf numFmtId="0" fontId="0" fillId="0" borderId="0" xfId="0" applyFont="1" applyBorder="1" applyAlignment="1">
      <alignment horizontal="left" vertical="center" wrapText="1"/>
    </xf>
    <xf numFmtId="0" fontId="24" fillId="0" borderId="0" xfId="0" applyFont="1" applyAlignment="1">
      <alignment horizontal="right" vertical="center" wrapText="1"/>
    </xf>
    <xf numFmtId="9" fontId="45" fillId="0" borderId="0" xfId="11" applyFont="1" applyAlignment="1">
      <alignment horizontal="center" vertical="center"/>
    </xf>
    <xf numFmtId="49" fontId="55" fillId="0" borderId="4" xfId="0" applyNumberFormat="1" applyFont="1" applyFill="1" applyBorder="1" applyAlignment="1">
      <alignment horizontal="center" vertical="center" wrapText="1"/>
    </xf>
    <xf numFmtId="176" fontId="55" fillId="0" borderId="4" xfId="0" applyNumberFormat="1" applyFont="1" applyFill="1" applyBorder="1" applyAlignment="1">
      <alignment horizontal="center" vertical="center" wrapText="1"/>
    </xf>
    <xf numFmtId="9" fontId="47" fillId="0" borderId="0" xfId="11" applyFont="1" applyFill="1" applyAlignment="1">
      <alignment horizontal="center" vertical="center" wrapText="1"/>
    </xf>
    <xf numFmtId="0" fontId="56" fillId="0" borderId="4" xfId="0" applyFont="1" applyBorder="1" applyAlignment="1">
      <alignment vertical="center" wrapText="1"/>
    </xf>
    <xf numFmtId="0" fontId="45" fillId="0" borderId="4" xfId="0" applyFont="1" applyBorder="1">
      <alignment vertical="center"/>
    </xf>
    <xf numFmtId="0" fontId="45" fillId="0" borderId="4" xfId="0" applyFont="1" applyFill="1" applyBorder="1" applyAlignment="1">
      <alignment horizontal="center" vertical="center"/>
    </xf>
    <xf numFmtId="9" fontId="45" fillId="0" borderId="4" xfId="11" applyNumberFormat="1" applyFont="1" applyFill="1" applyBorder="1" applyAlignment="1">
      <alignment horizontal="center" vertical="center"/>
    </xf>
    <xf numFmtId="0" fontId="19" fillId="0" borderId="4" xfId="0" applyFont="1" applyBorder="1" applyAlignment="1">
      <alignment vertical="center" wrapText="1"/>
    </xf>
    <xf numFmtId="0" fontId="57" fillId="0" borderId="4" xfId="0" applyFont="1" applyBorder="1" applyAlignment="1">
      <alignment vertical="center" wrapText="1"/>
    </xf>
    <xf numFmtId="0" fontId="45" fillId="0" borderId="4" xfId="0" applyFont="1" applyBorder="1" applyAlignment="1">
      <alignment horizontal="center" vertical="center"/>
    </xf>
    <xf numFmtId="0" fontId="58" fillId="0" borderId="4" xfId="0" applyFont="1" applyBorder="1" applyAlignment="1">
      <alignment vertical="center" wrapText="1"/>
    </xf>
    <xf numFmtId="0" fontId="19" fillId="0" borderId="4" xfId="0" applyFont="1" applyBorder="1" applyAlignment="1">
      <alignment horizontal="center" vertical="center" wrapText="1"/>
    </xf>
    <xf numFmtId="0" fontId="54" fillId="0" borderId="4" xfId="0" applyFont="1" applyBorder="1">
      <alignment vertical="center"/>
    </xf>
    <xf numFmtId="0" fontId="54" fillId="0" borderId="4" xfId="0" applyFont="1" applyFill="1" applyBorder="1" applyAlignment="1">
      <alignment vertical="center"/>
    </xf>
    <xf numFmtId="9" fontId="54" fillId="0" borderId="4" xfId="11" applyNumberFormat="1" applyFont="1" applyFill="1" applyBorder="1" applyAlignment="1">
      <alignment vertical="center"/>
    </xf>
    <xf numFmtId="0" fontId="20" fillId="0" borderId="4" xfId="0" applyFont="1" applyBorder="1" applyAlignment="1">
      <alignment vertical="center" wrapText="1"/>
    </xf>
    <xf numFmtId="0" fontId="58" fillId="0" borderId="4" xfId="0" applyFont="1" applyBorder="1" applyAlignment="1">
      <alignment horizontal="left" vertical="center" wrapText="1"/>
    </xf>
    <xf numFmtId="0" fontId="59" fillId="0" borderId="4" xfId="0" applyFont="1" applyBorder="1" applyAlignment="1">
      <alignment vertical="center" wrapText="1"/>
    </xf>
    <xf numFmtId="0" fontId="45" fillId="0" borderId="4" xfId="0" applyFont="1" applyFill="1" applyBorder="1">
      <alignment vertical="center"/>
    </xf>
    <xf numFmtId="0" fontId="53" fillId="0" borderId="0" xfId="0" applyFont="1" applyAlignment="1">
      <alignment horizontal="center" vertical="center"/>
    </xf>
    <xf numFmtId="0" fontId="60" fillId="0" borderId="0" xfId="0" applyFont="1" applyFill="1" applyAlignment="1">
      <alignment horizontal="center" vertical="center" wrapText="1"/>
    </xf>
    <xf numFmtId="0" fontId="24" fillId="0" borderId="4" xfId="0" applyFont="1" applyBorder="1" applyAlignment="1" quotePrefix="1">
      <alignment horizontal="center" vertical="center" wrapText="1"/>
    </xf>
    <xf numFmtId="0" fontId="3" fillId="0" borderId="4" xfId="0" applyFont="1" applyBorder="1" applyAlignment="1" quotePrefix="1">
      <alignment horizontal="center" vertical="center" wrapText="1"/>
    </xf>
    <xf numFmtId="0" fontId="54" fillId="0" borderId="4" xfId="0" applyFont="1" applyBorder="1" applyAlignment="1" quotePrefix="1">
      <alignment vertical="center" wrapText="1"/>
    </xf>
    <xf numFmtId="0" fontId="45" fillId="0" borderId="4" xfId="0" applyFont="1" applyBorder="1" applyAlignment="1" quotePrefix="1">
      <alignment vertical="center" wrapText="1"/>
    </xf>
    <xf numFmtId="0" fontId="8" fillId="0" borderId="4" xfId="0" applyFont="1" applyFill="1" applyBorder="1" applyAlignment="1" quotePrefix="1">
      <alignment horizontal="center" vertical="center" wrapText="1"/>
    </xf>
    <xf numFmtId="0" fontId="10" fillId="0" borderId="4" xfId="0" applyFont="1" applyFill="1" applyBorder="1" applyAlignment="1" quotePrefix="1">
      <alignment horizontal="center" vertical="center" wrapText="1"/>
    </xf>
    <xf numFmtId="0" fontId="8" fillId="0" borderId="8" xfId="0" applyFont="1" applyFill="1" applyBorder="1" applyAlignment="1" quotePrefix="1">
      <alignment horizontal="center" vertical="center" wrapText="1"/>
    </xf>
    <xf numFmtId="9" fontId="8" fillId="0" borderId="4" xfId="0" applyNumberFormat="1" applyFont="1" applyFill="1" applyBorder="1" applyAlignment="1" quotePrefix="1">
      <alignment horizontal="center" vertical="center" wrapText="1"/>
    </xf>
    <xf numFmtId="0" fontId="3" fillId="0" borderId="5" xfId="0" applyFont="1" applyFill="1" applyBorder="1" applyAlignment="1" quotePrefix="1">
      <alignment vertical="center" wrapText="1"/>
    </xf>
    <xf numFmtId="0" fontId="9" fillId="0" borderId="4" xfId="0" applyFont="1" applyFill="1" applyBorder="1" applyAlignment="1" quotePrefix="1">
      <alignment horizontal="center" vertical="center" wrapText="1"/>
    </xf>
    <xf numFmtId="1" fontId="8" fillId="0" borderId="4" xfId="0" applyNumberFormat="1" applyFont="1" applyFill="1" applyBorder="1" applyAlignment="1" quotePrefix="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8" xfId="49"/>
    <cellStyle name="常规_Sheet1" xfId="50"/>
  </cellStyles>
  <dxfs count="2">
    <dxf>
      <fill>
        <patternFill patternType="solid">
          <bgColor rgb="FFFF9900"/>
        </patternFill>
      </fill>
    </dxf>
    <dxf>
      <font>
        <color rgb="FF9C0006"/>
      </font>
      <fill>
        <patternFill patternType="solid">
          <bgColor rgb="FFFFC7CE"/>
        </patternFill>
      </fill>
    </dxf>
  </dxf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customXml" Target="../customXml/item4.xml"/><Relationship Id="rId8" Type="http://schemas.openxmlformats.org/officeDocument/2006/relationships/customXml" Target="../customXml/item3.xml"/><Relationship Id="rId7" Type="http://schemas.openxmlformats.org/officeDocument/2006/relationships/customXml" Target="../customXml/item2.xml"/><Relationship Id="rId6" Type="http://schemas.openxmlformats.org/officeDocument/2006/relationships/customXml" Target="../customXml/item1.xml"/><Relationship Id="rId5" Type="http://schemas.openxmlformats.org/officeDocument/2006/relationships/worksheet" Target="worksheets/sheet5.xml"/><Relationship Id="rId4" Type="http://schemas.openxmlformats.org/officeDocument/2006/relationships/worksheet" Target="worksheets/sheet4.xml"/><Relationship Id="rId35" Type="http://schemas.openxmlformats.org/officeDocument/2006/relationships/sharedStrings" Target="sharedStrings.xml"/><Relationship Id="rId34" Type="http://schemas.openxmlformats.org/officeDocument/2006/relationships/styles" Target="styles.xml"/><Relationship Id="rId33" Type="http://schemas.openxmlformats.org/officeDocument/2006/relationships/theme" Target="theme/theme1.xml"/><Relationship Id="rId32" Type="http://schemas.openxmlformats.org/officeDocument/2006/relationships/externalLink" Target="externalLinks/externalLink2.xml"/><Relationship Id="rId31" Type="http://schemas.openxmlformats.org/officeDocument/2006/relationships/externalLink" Target="externalLinks/externalLink1.xml"/><Relationship Id="rId30" Type="http://schemas.openxmlformats.org/officeDocument/2006/relationships/customXml" Target="../customXml/item25.xml"/><Relationship Id="rId3" Type="http://schemas.openxmlformats.org/officeDocument/2006/relationships/worksheet" Target="worksheets/sheet3.xml"/><Relationship Id="rId29" Type="http://schemas.openxmlformats.org/officeDocument/2006/relationships/customXml" Target="../customXml/item24.xml"/><Relationship Id="rId28" Type="http://schemas.openxmlformats.org/officeDocument/2006/relationships/customXml" Target="../customXml/item23.xml"/><Relationship Id="rId27" Type="http://schemas.openxmlformats.org/officeDocument/2006/relationships/customXml" Target="../customXml/item22.xml"/><Relationship Id="rId26" Type="http://schemas.openxmlformats.org/officeDocument/2006/relationships/customXml" Target="../customXml/item21.xml"/><Relationship Id="rId25" Type="http://schemas.openxmlformats.org/officeDocument/2006/relationships/customXml" Target="../customXml/item20.xml"/><Relationship Id="rId24" Type="http://schemas.openxmlformats.org/officeDocument/2006/relationships/customXml" Target="../customXml/item19.xml"/><Relationship Id="rId23" Type="http://schemas.openxmlformats.org/officeDocument/2006/relationships/customXml" Target="../customXml/item18.xml"/><Relationship Id="rId22" Type="http://schemas.openxmlformats.org/officeDocument/2006/relationships/customXml" Target="../customXml/item17.xml"/><Relationship Id="rId21" Type="http://schemas.openxmlformats.org/officeDocument/2006/relationships/customXml" Target="../customXml/item16.xml"/><Relationship Id="rId20" Type="http://schemas.openxmlformats.org/officeDocument/2006/relationships/customXml" Target="../customXml/item15.xml"/><Relationship Id="rId2" Type="http://schemas.openxmlformats.org/officeDocument/2006/relationships/worksheet" Target="worksheets/sheet2.xml"/><Relationship Id="rId19" Type="http://schemas.openxmlformats.org/officeDocument/2006/relationships/customXml" Target="../customXml/item14.xml"/><Relationship Id="rId18" Type="http://schemas.openxmlformats.org/officeDocument/2006/relationships/customXml" Target="../customXml/item13.xml"/><Relationship Id="rId17" Type="http://schemas.openxmlformats.org/officeDocument/2006/relationships/customXml" Target="../customXml/item12.xml"/><Relationship Id="rId16" Type="http://schemas.openxmlformats.org/officeDocument/2006/relationships/customXml" Target="../customXml/item11.xml"/><Relationship Id="rId15" Type="http://schemas.openxmlformats.org/officeDocument/2006/relationships/customXml" Target="../customXml/item10.xml"/><Relationship Id="rId14" Type="http://schemas.openxmlformats.org/officeDocument/2006/relationships/customXml" Target="../customXml/item9.xml"/><Relationship Id="rId13" Type="http://schemas.openxmlformats.org/officeDocument/2006/relationships/customXml" Target="../customXml/item8.xml"/><Relationship Id="rId12" Type="http://schemas.openxmlformats.org/officeDocument/2006/relationships/customXml" Target="../customXml/item7.xml"/><Relationship Id="rId11" Type="http://schemas.openxmlformats.org/officeDocument/2006/relationships/customXml" Target="../customXml/item6.xml"/><Relationship Id="rId10" Type="http://schemas.openxmlformats.org/officeDocument/2006/relationships/customXml" Target="../customXml/item5.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26\&#39033;&#30446;&#31649;&#29702;2026\&#20215;&#26684;&#39033;&#30446;&#32534;&#30721;\&#25163;&#26415;&#21644;&#27835;&#30103;&#36741;&#21161;&#25805;&#20316;&#31867;&#21307;&#30103;&#26381;&#21153;&#20215;&#26684;&#39033;&#30446;&#31435;&#39033;&#25351;&#21335;&#65288;&#21547;&#32534;&#30721;&#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5163;&#26415;&#21644;&#27835;&#30103;&#36741;&#21161;&#25805;&#20316;&#31867;&#21307;&#30103;&#26381;&#21153;&#20215;&#26684;&#39033;&#30446;%20(&#19987;&#23478;&#35780;&#23457;&#32467;&#26524;&#34920;).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清稿"/>
    </sheetNames>
    <sheetDataSet>
      <sheetData sheetId="0">
        <row r="3">
          <cell r="B3" t="str">
            <v>项目编码</v>
          </cell>
          <cell r="C3" t="str">
            <v>项目名称</v>
          </cell>
        </row>
        <row r="4">
          <cell r="B4" t="str">
            <v>017500000010000</v>
          </cell>
          <cell r="C4" t="str">
            <v>医学3D重建辅助操作费</v>
          </cell>
        </row>
        <row r="5">
          <cell r="B5" t="str">
            <v>017500000020000</v>
          </cell>
          <cell r="C5" t="str">
            <v>医学3D模型打印辅助操作费</v>
          </cell>
        </row>
        <row r="6">
          <cell r="B6" t="str">
            <v>017500000030000</v>
          </cell>
          <cell r="C6" t="str">
            <v>医学3D导板打印辅助操作费</v>
          </cell>
        </row>
        <row r="7">
          <cell r="B7" t="str">
            <v>017500000040000</v>
          </cell>
          <cell r="C7" t="str">
            <v>生物3D打印（组织）辅助操作费</v>
          </cell>
        </row>
        <row r="8">
          <cell r="B8" t="str">
            <v>017500000050000</v>
          </cell>
          <cell r="C8" t="str">
            <v>生物3D打印（血管）辅助操作费</v>
          </cell>
        </row>
        <row r="9">
          <cell r="B9" t="str">
            <v>017500000060000</v>
          </cell>
          <cell r="C9" t="str">
            <v>生物3D打印（器官）辅助操作费</v>
          </cell>
        </row>
        <row r="10">
          <cell r="B10" t="str">
            <v>017300000010000</v>
          </cell>
          <cell r="C10" t="str">
            <v>示踪辅助操作费（阴性显示）</v>
          </cell>
        </row>
        <row r="11">
          <cell r="B11" t="str">
            <v>017300000020000</v>
          </cell>
          <cell r="C11" t="str">
            <v>示踪辅助操作费（阳性显示）</v>
          </cell>
        </row>
        <row r="12">
          <cell r="B12" t="str">
            <v>017100000010000</v>
          </cell>
          <cell r="C12" t="str">
            <v>术中显微成像辅助操作费</v>
          </cell>
        </row>
        <row r="13">
          <cell r="B13" t="str">
            <v>17100000010001</v>
          </cell>
          <cell r="C13" t="str">
            <v>术中显微成像辅助操作费-术中扫频光学相干断层扫描成像辅助操作（加收20%）</v>
          </cell>
        </row>
        <row r="14">
          <cell r="B14" t="str">
            <v>017100000020000</v>
          </cell>
          <cell r="C14" t="str">
            <v>术中立体成像辅助操作费</v>
          </cell>
        </row>
        <row r="15">
          <cell r="B15" t="str">
            <v>017400000020000</v>
          </cell>
          <cell r="C15" t="str">
            <v>手术路径导航辅助操作费</v>
          </cell>
        </row>
        <row r="16">
          <cell r="B16" t="str">
            <v>017100000030000</v>
          </cell>
          <cell r="C16" t="str">
            <v>超声切割刀辅助操作费</v>
          </cell>
        </row>
        <row r="17">
          <cell r="B17" t="str">
            <v>017100000040000</v>
          </cell>
          <cell r="C17" t="str">
            <v>超声吸引刀辅助操作费</v>
          </cell>
        </row>
        <row r="18">
          <cell r="B18" t="str">
            <v>017100000050000</v>
          </cell>
          <cell r="C18" t="str">
            <v>电刀辅助操作费</v>
          </cell>
        </row>
        <row r="19">
          <cell r="B19" t="str">
            <v>017100000060000</v>
          </cell>
          <cell r="C19" t="str">
            <v>等离子刀辅助操作费</v>
          </cell>
        </row>
        <row r="20">
          <cell r="B20" t="str">
            <v>17100000060100</v>
          </cell>
          <cell r="C20" t="str">
            <v>等离子刀辅助操作费-氩等离子刀（扩展）</v>
          </cell>
        </row>
        <row r="21">
          <cell r="B21" t="str">
            <v>017100000070000</v>
          </cell>
          <cell r="C21" t="str">
            <v>电磁刀辅助操作费</v>
          </cell>
        </row>
        <row r="22">
          <cell r="B22" t="str">
            <v>017100000080000</v>
          </cell>
          <cell r="C22" t="str">
            <v>激光辅助操作费</v>
          </cell>
        </row>
        <row r="23">
          <cell r="B23" t="str">
            <v>017100000090000</v>
          </cell>
          <cell r="C23" t="str">
            <v>飞秒激光辅助操作费</v>
          </cell>
        </row>
        <row r="24">
          <cell r="B24" t="str">
            <v>017100000100000</v>
          </cell>
          <cell r="C24" t="str">
            <v>准分子激光辅助操作费</v>
          </cell>
        </row>
        <row r="25">
          <cell r="B25" t="str">
            <v>017100000110000</v>
          </cell>
          <cell r="C25" t="str">
            <v>射频辅助操作费</v>
          </cell>
        </row>
        <row r="26">
          <cell r="B26" t="str">
            <v>017100000120000</v>
          </cell>
          <cell r="C26" t="str">
            <v>微波辅助操作费</v>
          </cell>
        </row>
        <row r="27">
          <cell r="B27" t="str">
            <v>017100000130000</v>
          </cell>
          <cell r="C27" t="str">
            <v>冷冻辅助操作费</v>
          </cell>
        </row>
        <row r="28">
          <cell r="B28" t="str">
            <v>017200000010000</v>
          </cell>
          <cell r="C28" t="str">
            <v>微动力辅助操作费</v>
          </cell>
        </row>
        <row r="29">
          <cell r="B29" t="str">
            <v>017200000020000</v>
          </cell>
          <cell r="C29" t="str">
            <v>微动力辅助操作费（口腔）</v>
          </cell>
        </row>
        <row r="30">
          <cell r="B30" t="str">
            <v>017100000140000</v>
          </cell>
          <cell r="C30" t="str">
            <v>水动力辅助操作费</v>
          </cell>
        </row>
        <row r="31">
          <cell r="B31" t="str">
            <v>017300000030000</v>
          </cell>
          <cell r="C31" t="str">
            <v>X线透视引导辅助操作费（平扫）</v>
          </cell>
        </row>
        <row r="32">
          <cell r="B32" t="str">
            <v>017300000040000</v>
          </cell>
          <cell r="C32" t="str">
            <v>X线透视引导辅助操作费（机械臂-二维成像）</v>
          </cell>
        </row>
        <row r="33">
          <cell r="B33" t="str">
            <v>017300000050000</v>
          </cell>
          <cell r="C33" t="str">
            <v>X线透视引导辅助操作费（机械臂-三维成像）</v>
          </cell>
        </row>
        <row r="34">
          <cell r="B34" t="str">
            <v>017300000060000</v>
          </cell>
          <cell r="C34" t="str">
            <v>X线透视引导辅助操作费（数字减影）</v>
          </cell>
        </row>
        <row r="35">
          <cell r="B35" t="str">
            <v>017300000070000</v>
          </cell>
          <cell r="C35" t="str">
            <v>计算机体层扫描引导辅助操作费</v>
          </cell>
        </row>
        <row r="36">
          <cell r="B36" t="str">
            <v>017300000080000</v>
          </cell>
          <cell r="C36" t="str">
            <v>磁共振引导辅助操作费</v>
          </cell>
        </row>
        <row r="37">
          <cell r="B37" t="str">
            <v>017300000090000</v>
          </cell>
          <cell r="C37" t="str">
            <v>超声引导辅助操作费（治疗）</v>
          </cell>
        </row>
        <row r="38">
          <cell r="B38" t="str">
            <v>17300000090001</v>
          </cell>
          <cell r="C38" t="str">
            <v>超声引导辅助操作费（治疗）-彩色多普勒超声（加收100%）</v>
          </cell>
        </row>
        <row r="39">
          <cell r="B39" t="str">
            <v>17300000090011</v>
          </cell>
          <cell r="C39" t="str">
            <v>超声引导辅助操作费（治疗）-便携式超声引导（减收15元）</v>
          </cell>
        </row>
        <row r="40">
          <cell r="B40" t="str">
            <v>017300000100000 超声引导辅助操作费（手术）</v>
          </cell>
          <cell r="C40" t="str">
            <v>超声引导辅助操作费（手术）</v>
          </cell>
        </row>
        <row r="41">
          <cell r="B41" t="str">
            <v>17300000100001</v>
          </cell>
          <cell r="C41" t="str">
            <v>超声引导辅助操作费（手术）-彩色多普勒超声（加收100%）</v>
          </cell>
        </row>
        <row r="42">
          <cell r="B42" t="str">
            <v>17300000100011</v>
          </cell>
          <cell r="C42" t="str">
            <v>超声引导辅助操作费（手术）-便携式超声引导（减收50元）</v>
          </cell>
        </row>
        <row r="43">
          <cell r="B43" t="str">
            <v>017400000010000</v>
          </cell>
          <cell r="C43" t="str">
            <v>手术机械臂辅助操作费（导航）</v>
          </cell>
        </row>
        <row r="44">
          <cell r="B44" t="str">
            <v>017100000150000</v>
          </cell>
          <cell r="C44" t="str">
            <v>手术机械臂辅助操作费（参与执行）</v>
          </cell>
        </row>
        <row r="45">
          <cell r="B45" t="str">
            <v>017100000160000</v>
          </cell>
          <cell r="C45" t="str">
            <v>手术机械臂辅助操作费（精准执行）</v>
          </cell>
        </row>
        <row r="46">
          <cell r="B46" t="str">
            <v>017100000170000</v>
          </cell>
          <cell r="C46" t="str">
            <v>远程手术辅助操作费</v>
          </cell>
        </row>
      </sheetData>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Sheet1"/>
    </sheetNames>
    <sheetDataSet>
      <sheetData sheetId="0">
        <row r="3">
          <cell r="B3" t="str">
            <v>项目编码</v>
          </cell>
          <cell r="C3" t="str">
            <v>项目名称</v>
          </cell>
          <cell r="D3" t="str">
            <v>服务产出</v>
          </cell>
          <cell r="E3" t="str">
            <v>价格构成</v>
          </cell>
          <cell r="F3" t="str">
            <v>加收项</v>
          </cell>
          <cell r="G3" t="str">
            <v>扩展项</v>
          </cell>
          <cell r="H3" t="str">
            <v>计价单位</v>
          </cell>
          <cell r="I3" t="str">
            <v>计价说明</v>
          </cell>
          <cell r="J3" t="str">
            <v>一类价格</v>
          </cell>
          <cell r="K3" t="str">
            <v>二类价格</v>
          </cell>
          <cell r="L3" t="str">
            <v>三类价格</v>
          </cell>
          <cell r="M3" t="str">
            <v>原湖南项目编码</v>
          </cell>
          <cell r="N3" t="str">
            <v>原湖南项目名称</v>
          </cell>
          <cell r="O3" t="str">
            <v>原支付分类</v>
          </cell>
          <cell r="P3" t="str">
            <v>原自付比例</v>
          </cell>
          <cell r="Q3" t="str">
            <v>参考支付分类</v>
          </cell>
          <cell r="R3" t="str">
            <v>参考自付比例</v>
          </cell>
          <cell r="S3" t="str">
            <v>支付分类</v>
          </cell>
          <cell r="T3" t="str">
            <v>自付比例</v>
          </cell>
        </row>
        <row r="4">
          <cell r="J4" t="str">
            <v>价格单位：元</v>
          </cell>
        </row>
        <row r="5">
          <cell r="B5" t="str">
            <v>017500000010000</v>
          </cell>
          <cell r="C5" t="str">
            <v>医学3D重建辅助操作费</v>
          </cell>
          <cell r="D5" t="str">
            <v>通过数字技术、人工智能技术等将患者影像检查结果构建虚拟3D模型，满足术前规划、导板设计、手术预演、可植入假体制作等需要。</v>
          </cell>
          <cell r="E5" t="str">
            <v>所定价格涵盖计算软件或人工智能建模、协助医生提前预演手术操作并研判手术效果、数据处理与上传存储（含数字方式）等步骤所需的人力资源、设备运转成本与基本物质资源消耗。</v>
          </cell>
        </row>
        <row r="5">
          <cell r="H5" t="str">
            <v>次</v>
          </cell>
          <cell r="I5" t="str">
            <v>1.医疗机构未上传医疗数据和设备运行记录的，应执行减收政策，减收标准100元。
2.口腔种植类的按“医学3D建模（口腔）”收费</v>
          </cell>
          <cell r="J5">
            <v>280</v>
          </cell>
          <cell r="K5">
            <v>250</v>
          </cell>
          <cell r="L5">
            <v>225</v>
          </cell>
          <cell r="M5" t="str">
            <v>013105170040000</v>
          </cell>
          <cell r="N5" t="str">
            <v>医学3D建模（口腔）</v>
          </cell>
          <cell r="O5" t="str">
            <v>丙类</v>
          </cell>
          <cell r="P5">
            <v>1</v>
          </cell>
          <cell r="Q5" t="str">
            <v>丙类</v>
          </cell>
          <cell r="R5">
            <v>1</v>
          </cell>
          <cell r="S5" t="str">
            <v>丙类</v>
          </cell>
          <cell r="T5">
            <v>1</v>
          </cell>
        </row>
        <row r="6">
          <cell r="B6" t="str">
            <v>017500000020000</v>
          </cell>
          <cell r="C6" t="str">
            <v>医学3D模型打印辅助操作费</v>
          </cell>
          <cell r="D6" t="str">
            <v>通过增材制造技术将虚拟3D模型制备成仅具有病情诊断、手术规划功能的实体模型。</v>
          </cell>
          <cell r="E6" t="str">
            <v>所定价格涵盖模型接收、材料准备、3D打印、实时监控、取出、去除支撑、固化、表面处理等步骤所需的人力资源、设备运转成本、物料消耗与基本物质资源消耗。</v>
          </cell>
        </row>
        <row r="6">
          <cell r="H6" t="str">
            <v>件</v>
          </cell>
          <cell r="I6" t="str">
            <v>口腔种植类的按“医学3D模型打印（口腔）”收费；不得同时收取手术规划辅助器具、导板、导航材料等相关耗材。</v>
          </cell>
          <cell r="J6">
            <v>450</v>
          </cell>
          <cell r="K6">
            <v>400</v>
          </cell>
          <cell r="L6">
            <v>360</v>
          </cell>
          <cell r="M6" t="str">
            <v>013105230020000</v>
          </cell>
          <cell r="N6" t="str">
            <v>医学3D模型打印（口腔）</v>
          </cell>
          <cell r="O6" t="str">
            <v>丙类</v>
          </cell>
          <cell r="P6">
            <v>1</v>
          </cell>
          <cell r="Q6" t="str">
            <v>丙类</v>
          </cell>
          <cell r="R6">
            <v>1</v>
          </cell>
          <cell r="S6" t="str">
            <v>丙类</v>
          </cell>
          <cell r="T6">
            <v>1</v>
          </cell>
        </row>
        <row r="7">
          <cell r="B7" t="str">
            <v>017500000030000</v>
          </cell>
          <cell r="C7" t="str">
            <v>医学3D导板打印辅助操作费</v>
          </cell>
          <cell r="D7" t="str">
            <v>通过增材制造技术将虚拟3D模型制备成作用于手术部位、确保手术器械或植（介）入物精准到达预定位置的实物模板。</v>
          </cell>
          <cell r="E7" t="str">
            <v>所定价格涵盖模型接收、材料准备、3D打印、实时监控、取出、去除支撑、固化、表面处理等步骤所需的人力资源、设备运转成本、物料消耗与基本物质资源消耗。</v>
          </cell>
        </row>
        <row r="7">
          <cell r="H7" t="str">
            <v>件</v>
          </cell>
          <cell r="I7" t="str">
            <v>口腔种植类的按“医学3D导板打印（口腔）“收费；不得同时收取手术规划辅助器具、导板、导航材料等相关耗材。</v>
          </cell>
          <cell r="J7">
            <v>1500</v>
          </cell>
          <cell r="K7">
            <v>1300</v>
          </cell>
          <cell r="L7">
            <v>1040</v>
          </cell>
          <cell r="M7" t="str">
            <v>013105230030000</v>
          </cell>
          <cell r="N7" t="str">
            <v>医学3D导板打印（口腔）</v>
          </cell>
          <cell r="O7" t="str">
            <v>丙类</v>
          </cell>
          <cell r="P7">
            <v>1</v>
          </cell>
          <cell r="Q7" t="str">
            <v>丙类</v>
          </cell>
          <cell r="R7">
            <v>1</v>
          </cell>
          <cell r="S7" t="str">
            <v>丙类</v>
          </cell>
          <cell r="T7">
            <v>1</v>
          </cell>
        </row>
        <row r="8">
          <cell r="B8" t="str">
            <v>017500000040000</v>
          </cell>
          <cell r="C8" t="str">
            <v>生物3D打印（组织）辅助操作费</v>
          </cell>
          <cell r="D8" t="str">
            <v>通过生物打印技术将3D模型制作成用于治疗或辅助治疗的仿生生物组织。</v>
          </cell>
          <cell r="E8" t="str">
            <v>所定价格涵盖模型接收、材料准备、3D打印、实时监控、取出等步骤所需的人力资源、设备运转成本、物料消耗与基本物质资源消耗。</v>
          </cell>
        </row>
        <row r="8">
          <cell r="H8" t="str">
            <v>件</v>
          </cell>
          <cell r="I8" t="str">
            <v>不得同时收取人工组织\人工生物组织等相关耗材。每增加1件按60%叠加计价，加收后的总费用一类价格每次最高不超过8320元、二类价格每次最高不超过7280元、三类价格每次最高不超过6240元。</v>
          </cell>
          <cell r="J8">
            <v>1600</v>
          </cell>
          <cell r="K8">
            <v>1400</v>
          </cell>
          <cell r="L8">
            <v>1200</v>
          </cell>
          <cell r="M8" t="str">
            <v>无</v>
          </cell>
          <cell r="N8" t="str">
            <v>无</v>
          </cell>
          <cell r="O8" t="str">
            <v>丙类</v>
          </cell>
          <cell r="P8">
            <v>1</v>
          </cell>
          <cell r="Q8" t="str">
            <v>丙类</v>
          </cell>
          <cell r="R8">
            <v>1</v>
          </cell>
          <cell r="S8" t="str">
            <v>丙类</v>
          </cell>
          <cell r="T8">
            <v>1</v>
          </cell>
        </row>
        <row r="9">
          <cell r="B9" t="str">
            <v>017500000050000</v>
          </cell>
          <cell r="C9" t="str">
            <v>生物3D打印（血管）辅助操作费</v>
          </cell>
          <cell r="D9" t="str">
            <v>通过生物打印技术将3D模型制作成用于治疗或辅助治疗的仿生生物血管。</v>
          </cell>
          <cell r="E9" t="str">
            <v>所定价格涵盖模型接收、材料准备、3D打印、实时监控、取出等步骤所需的人力资源、设备运转成本、物料消耗与基本物质资源消耗。</v>
          </cell>
        </row>
        <row r="9">
          <cell r="H9" t="str">
            <v>件</v>
          </cell>
          <cell r="I9" t="str">
            <v>不得同时收取人工血管、人工生物血管等相关耗材。</v>
          </cell>
          <cell r="J9">
            <v>7000</v>
          </cell>
          <cell r="K9">
            <v>5600</v>
          </cell>
          <cell r="L9">
            <v>5000</v>
          </cell>
          <cell r="M9" t="str">
            <v>无</v>
          </cell>
          <cell r="N9" t="str">
            <v>无</v>
          </cell>
          <cell r="O9" t="str">
            <v>丙类</v>
          </cell>
          <cell r="P9">
            <v>1</v>
          </cell>
          <cell r="Q9" t="str">
            <v>丙类</v>
          </cell>
          <cell r="R9">
            <v>1</v>
          </cell>
          <cell r="S9" t="str">
            <v>丙类</v>
          </cell>
          <cell r="T9">
            <v>1</v>
          </cell>
        </row>
        <row r="10">
          <cell r="B10" t="str">
            <v>017500000060000</v>
          </cell>
          <cell r="C10" t="str">
            <v>生物3D打印（器官）辅助操作费</v>
          </cell>
          <cell r="D10" t="str">
            <v>通过生物打印技术将3D模型制作成用于治疗或辅助治疗的仿生生物器官。</v>
          </cell>
          <cell r="E10" t="str">
            <v>所定价格涵盖模型接收、材料准备、3D打印、实时监控、取出等步骤所需的人力资源、设备运转成本、物料消耗与基本物质资源消耗。</v>
          </cell>
        </row>
        <row r="10">
          <cell r="H10" t="str">
            <v>件</v>
          </cell>
          <cell r="I10" t="str">
            <v>1.不得同时收取人工器官、人工生物器官等相关耗材。2.待产品获批上市后，执行市场调节价一段时间再制定政府指导价。</v>
          </cell>
          <cell r="J10" t="str">
            <v>市场调节价</v>
          </cell>
        </row>
        <row r="10">
          <cell r="M10" t="str">
            <v>无</v>
          </cell>
          <cell r="N10" t="str">
            <v>无</v>
          </cell>
          <cell r="O10" t="str">
            <v>丙类</v>
          </cell>
          <cell r="P10">
            <v>1</v>
          </cell>
          <cell r="Q10" t="str">
            <v>丙类</v>
          </cell>
          <cell r="R10">
            <v>1</v>
          </cell>
          <cell r="S10" t="str">
            <v>丙类</v>
          </cell>
          <cell r="T10">
            <v>1</v>
          </cell>
        </row>
        <row r="11">
          <cell r="B11" t="str">
            <v>017300000010000</v>
          </cell>
          <cell r="C11" t="str">
            <v>示踪辅助操作费（阴性显示）</v>
          </cell>
          <cell r="D11" t="str">
            <v>通过各种方式引入示踪品，降低目标区域的信号强度，确定病变位置和范围。</v>
          </cell>
          <cell r="E11" t="str">
            <v>所定价格涵盖消毒、引入示踪品、识别目标区域、处理用物等步骤所需的人力资源、设备运转成本与基本物质资源消耗。</v>
          </cell>
        </row>
        <row r="11">
          <cell r="H11" t="str">
            <v>次</v>
          </cell>
        </row>
        <row r="11">
          <cell r="J11">
            <v>350</v>
          </cell>
          <cell r="K11">
            <v>310</v>
          </cell>
          <cell r="L11">
            <v>280</v>
          </cell>
          <cell r="M11" t="str">
            <v>无</v>
          </cell>
          <cell r="N11" t="str">
            <v>无</v>
          </cell>
          <cell r="O11" t="str">
            <v>丙类</v>
          </cell>
          <cell r="P11">
            <v>1</v>
          </cell>
          <cell r="Q11" t="str">
            <v>丙类</v>
          </cell>
          <cell r="R11">
            <v>1</v>
          </cell>
          <cell r="S11" t="str">
            <v>丙类</v>
          </cell>
          <cell r="T11">
            <v>1</v>
          </cell>
        </row>
        <row r="12">
          <cell r="B12" t="str">
            <v>017300000020000</v>
          </cell>
          <cell r="C12" t="str">
            <v>示踪辅助操作费（阳性显示）</v>
          </cell>
          <cell r="D12" t="str">
            <v>通过各种方式引入示踪品，增强目标区域的信号强度，确定病变位置和范围。</v>
          </cell>
          <cell r="E12" t="str">
            <v>所定价格涵盖消毒、引入示踪品、识别目标区域、处理用物等步骤所需的人力资源、设备运转成本与基本物质资源消耗。</v>
          </cell>
        </row>
        <row r="12">
          <cell r="H12" t="str">
            <v>次</v>
          </cell>
        </row>
        <row r="12">
          <cell r="J12">
            <v>350</v>
          </cell>
          <cell r="K12">
            <v>310</v>
          </cell>
          <cell r="L12">
            <v>280</v>
          </cell>
          <cell r="M12" t="str">
            <v>无</v>
          </cell>
          <cell r="N12" t="str">
            <v>无</v>
          </cell>
          <cell r="O12" t="str">
            <v>丙类</v>
          </cell>
          <cell r="P12">
            <v>1</v>
          </cell>
          <cell r="Q12" t="str">
            <v>丙类</v>
          </cell>
          <cell r="R12">
            <v>1</v>
          </cell>
          <cell r="S12" t="str">
            <v>丙类</v>
          </cell>
          <cell r="T12">
            <v>1</v>
          </cell>
        </row>
        <row r="13">
          <cell r="B13" t="str">
            <v>017100000010000</v>
          </cell>
          <cell r="C13" t="str">
            <v>术中显微成像辅助操作费</v>
          </cell>
          <cell r="D13" t="str">
            <v>通过光学和成像等系统，术中放大细微结构或病灶组织，辅助完成手术。</v>
          </cell>
          <cell r="E13" t="str">
            <v>所定价格涵盖设备准备、辅助显示、撤除、处理用物等步骤所需的人力资源、设备运转成本与基本物质资源消耗。</v>
          </cell>
          <cell r="F13" t="str">
            <v>01术中扫频光学相干断层扫描成像辅助操作</v>
          </cell>
        </row>
        <row r="13">
          <cell r="H13" t="str">
            <v>次</v>
          </cell>
          <cell r="I13" t="str">
            <v>仅提供照明、直接放大成像功能的通用型显微设备，纳入眼科、口腔等相关医疗服务价格项目价格构成，不再收取“术中显微成像辅助操作费”。</v>
          </cell>
          <cell r="J13">
            <v>330</v>
          </cell>
          <cell r="K13">
            <v>330</v>
          </cell>
          <cell r="L13">
            <v>330</v>
          </cell>
          <cell r="M13" t="str">
            <v>003103000640000</v>
          </cell>
          <cell r="N13" t="str">
            <v>光学相干断层成相(OCT)</v>
          </cell>
          <cell r="O13" t="str">
            <v>乙类</v>
          </cell>
          <cell r="P13">
            <v>0.3</v>
          </cell>
          <cell r="Q13" t="str">
            <v>乙类</v>
          </cell>
          <cell r="R13">
            <v>0.3</v>
          </cell>
          <cell r="S13" t="str">
            <v>乙类</v>
          </cell>
          <cell r="T13">
            <v>0.3</v>
          </cell>
        </row>
        <row r="14">
          <cell r="B14" t="str">
            <v>17100000010001</v>
          </cell>
          <cell r="C14" t="str">
            <v>术中显微成像辅助操作费-术中扫频光学相干断层扫描成像辅助操作（加收20%）</v>
          </cell>
        </row>
        <row r="14">
          <cell r="J14">
            <v>66</v>
          </cell>
          <cell r="K14">
            <v>66</v>
          </cell>
          <cell r="L14">
            <v>66</v>
          </cell>
        </row>
        <row r="15">
          <cell r="B15" t="str">
            <v>017100000020000</v>
          </cell>
          <cell r="C15" t="str">
            <v>术中立体成像辅助操作费</v>
          </cell>
          <cell r="D15" t="str">
            <v>通过立体成像功能，以虚拟现实、混合现实等各类方式还原视野的立体纵深感，术中为手术提供可视化、沉浸式的立体光影像支持，辅助完成手术。</v>
          </cell>
          <cell r="E15" t="str">
            <v>所定价格涵盖设备准备、连接、设备调试、辅助显示、撤除、处理用物等步骤所需的人力资源、设备运转成本与基本物质资源消耗。</v>
          </cell>
        </row>
        <row r="15">
          <cell r="H15" t="str">
            <v>次</v>
          </cell>
        </row>
        <row r="15">
          <cell r="J15">
            <v>680</v>
          </cell>
          <cell r="K15">
            <v>610</v>
          </cell>
          <cell r="L15">
            <v>550</v>
          </cell>
          <cell r="M15" t="str">
            <v>无</v>
          </cell>
          <cell r="N15" t="str">
            <v>无</v>
          </cell>
          <cell r="O15" t="str">
            <v>丙类</v>
          </cell>
          <cell r="P15">
            <v>1</v>
          </cell>
          <cell r="Q15" t="str">
            <v>丙类</v>
          </cell>
          <cell r="R15">
            <v>1</v>
          </cell>
          <cell r="S15" t="str">
            <v>丙类</v>
          </cell>
          <cell r="T15">
            <v>1</v>
          </cell>
        </row>
        <row r="16">
          <cell r="B16" t="str">
            <v>017400000020000</v>
          </cell>
          <cell r="C16" t="str">
            <v>手术路径导航辅助操作费</v>
          </cell>
          <cell r="D16" t="str">
            <v>通过融合医学影像、计算机定位追踪及实时反馈等技术，术中实时显示手术路径、靶点，并提供必要的操作指导。</v>
          </cell>
          <cell r="E16" t="str">
            <v>所定价格涵盖设备准备、图像采集、传输、调节、定位、实时成像、引导、处理用物、数据处理与上传存储（含数字方式）等步骤所需的人力资源、设备运转成本与基本物质资源消耗。</v>
          </cell>
        </row>
        <row r="16">
          <cell r="H16" t="str">
            <v>次</v>
          </cell>
          <cell r="I16" t="str">
            <v>1.本项目所称的“显示手术路径、靶点”，其显示方式包括虚拟现实、混合现实等各类立体成像。
2.医疗机构未上传医疗数据和设备运行记录的，应执行减收政策，减收标准100元。3.不得同时收取引导费用。</v>
          </cell>
          <cell r="J16">
            <v>1500</v>
          </cell>
          <cell r="K16">
            <v>1500</v>
          </cell>
          <cell r="L16">
            <v>1500</v>
          </cell>
          <cell r="M16" t="str">
            <v>无</v>
          </cell>
          <cell r="N16" t="str">
            <v>无</v>
          </cell>
          <cell r="O16" t="str">
            <v>丙类</v>
          </cell>
          <cell r="P16">
            <v>1</v>
          </cell>
          <cell r="Q16" t="str">
            <v>丙类</v>
          </cell>
          <cell r="R16">
            <v>1</v>
          </cell>
          <cell r="S16" t="str">
            <v>丙类</v>
          </cell>
          <cell r="T16">
            <v>1</v>
          </cell>
        </row>
        <row r="17">
          <cell r="B17" t="str">
            <v>017100000030000</v>
          </cell>
          <cell r="C17" t="str">
            <v>超声切割刀辅助操作费</v>
          </cell>
          <cell r="D17" t="str">
            <v>利用超声产生穿透或振动效应，实现切割组织、凝闭血管等操作，辅助完成手术或治疗。</v>
          </cell>
          <cell r="E17" t="str">
            <v>所定价格涵盖设备准备、参数调试、切割、撤除、处理用物等步骤所需的人力资源、可复用刀具、设备运转成本与基本物质资源消耗。</v>
          </cell>
        </row>
        <row r="17">
          <cell r="H17" t="str">
            <v>次</v>
          </cell>
          <cell r="I17" t="str">
            <v>1.医疗机构使用一次性刀具的，按零差率销售，不得收取“超声切割刀辅助操作费”
2.同一复用刀具有多种辅助操作功能的，医疗机构实际收费时，按收费标准最高的医疗服务价格项目计费，不叠加计费。</v>
          </cell>
          <cell r="J17">
            <v>500</v>
          </cell>
          <cell r="K17">
            <v>500</v>
          </cell>
          <cell r="L17">
            <v>500</v>
          </cell>
          <cell r="M17" t="str">
            <v>433300000010000-330000000-19</v>
          </cell>
          <cell r="N17" t="str">
            <v>超声切割止血刀加收</v>
          </cell>
          <cell r="O17" t="str">
            <v>丙类</v>
          </cell>
          <cell r="P17">
            <v>1</v>
          </cell>
          <cell r="Q17" t="str">
            <v>丙类</v>
          </cell>
          <cell r="R17">
            <v>1</v>
          </cell>
          <cell r="S17" t="str">
            <v>丙类</v>
          </cell>
          <cell r="T17">
            <v>1</v>
          </cell>
        </row>
        <row r="18">
          <cell r="B18" t="str">
            <v>017100000040000</v>
          </cell>
          <cell r="C18" t="str">
            <v>超声吸引刀辅助操作费</v>
          </cell>
          <cell r="D18" t="str">
            <v>通过超声产生空化作用，实现粉碎、吸出组织等操作，辅助完成手术或治疗。</v>
          </cell>
          <cell r="E18" t="str">
            <v>所定价格涵盖设备准备、参数调试、粉碎吸引、撤除、处理用物等步骤所需的人力资源、可复用刀具、设备运转成本与基本物质资源消耗。</v>
          </cell>
        </row>
        <row r="18">
          <cell r="H18" t="str">
            <v>次</v>
          </cell>
          <cell r="I18" t="str">
            <v>1.医疗机构使用一次性刀具的，按零差率销售，不得收取“超声吸引刀辅助操作费”。
2.同一复用刀具有多种辅助操作功能的，医疗机构实际收费时，按收费标准最高的医疗服务价格项目计费，不叠加计费。</v>
          </cell>
          <cell r="J18">
            <v>1000</v>
          </cell>
          <cell r="K18">
            <v>1000</v>
          </cell>
          <cell r="L18">
            <v>1000</v>
          </cell>
          <cell r="M18" t="str">
            <v>433300000010000-330000000-17</v>
          </cell>
          <cell r="N18" t="str">
            <v>超声吸引刀加收</v>
          </cell>
          <cell r="O18" t="str">
            <v>丙类</v>
          </cell>
          <cell r="P18">
            <v>1</v>
          </cell>
          <cell r="Q18" t="str">
            <v>丙类</v>
          </cell>
          <cell r="R18">
            <v>1</v>
          </cell>
          <cell r="S18" t="str">
            <v>丙类</v>
          </cell>
          <cell r="T18">
            <v>1</v>
          </cell>
        </row>
        <row r="19">
          <cell r="B19" t="str">
            <v>017100000050000</v>
          </cell>
          <cell r="C19" t="str">
            <v>电刀辅助操作费</v>
          </cell>
          <cell r="D19" t="str">
            <v>通过电流产生热效应，实现切割、凝血等操作，辅助完成手术或治疗。</v>
          </cell>
          <cell r="E19" t="str">
            <v>所定价格涵盖设备准备、参数调试、切割、凝血、撤除、处理用物等步骤所需的人力资源、可复用刀具、设备运转成本与基本物质资源消耗。</v>
          </cell>
        </row>
        <row r="19">
          <cell r="H19" t="str">
            <v>次</v>
          </cell>
          <cell r="I19" t="str">
            <v>1.医疗机构使用一次性刀具的，按零差率销售，不得收取“电刀辅助操作费”。
2.同一复用刀具有多种辅助操作功能的，医疗机构实际收费时，按收费标准最高的医疗服务价格项目计费，不叠加计费。</v>
          </cell>
          <cell r="J19">
            <v>100</v>
          </cell>
          <cell r="K19">
            <v>100</v>
          </cell>
          <cell r="L19">
            <v>100</v>
          </cell>
          <cell r="M19" t="str">
            <v>433300000010000-330000000-16</v>
          </cell>
          <cell r="N19" t="str">
            <v>高频电刀加收</v>
          </cell>
          <cell r="O19" t="str">
            <v>丙类</v>
          </cell>
          <cell r="P19">
            <v>1</v>
          </cell>
          <cell r="Q19" t="str">
            <v>乙类</v>
          </cell>
          <cell r="R19">
            <v>0.2</v>
          </cell>
          <cell r="S19" t="str">
            <v>乙类</v>
          </cell>
          <cell r="T19">
            <v>0.2</v>
          </cell>
        </row>
        <row r="20">
          <cell r="C20" t="str">
            <v>电刀辅助操作费-血管切割闭合系统加收900元</v>
          </cell>
        </row>
        <row r="20">
          <cell r="J20">
            <v>900</v>
          </cell>
          <cell r="K20">
            <v>900</v>
          </cell>
          <cell r="L20">
            <v>900</v>
          </cell>
        </row>
        <row r="21">
          <cell r="B21" t="str">
            <v>017100000060000</v>
          </cell>
          <cell r="C21" t="str">
            <v>等离子刀辅助操作费</v>
          </cell>
          <cell r="D21" t="str">
            <v>通过电场激发产生等离子体，实现切割、凝固组织等操作，辅助完成手术或治疗。</v>
          </cell>
          <cell r="E21" t="str">
            <v>所定价格涵盖设备准备、参数调试、切割、凝固、撤除、处理用物等步骤所需的人力资源、可复用刀具、设备运转成本与基本物质资源消耗。</v>
          </cell>
        </row>
        <row r="21">
          <cell r="G21" t="str">
            <v>01氩等离子刀</v>
          </cell>
          <cell r="H21" t="str">
            <v>次</v>
          </cell>
          <cell r="I21" t="str">
            <v>1.医疗机构使用一次性刀具的，按零差率销售，不得收取“等离子刀辅助操作费”。
2.同一复用刀具有多种辅助操作功能的，医疗机构实际收费时，按收费标准最高的医疗服务价格项目计费，不叠加计费。</v>
          </cell>
          <cell r="J21">
            <v>300</v>
          </cell>
          <cell r="K21">
            <v>300</v>
          </cell>
          <cell r="L21">
            <v>300</v>
          </cell>
          <cell r="M21" t="str">
            <v>433300000010000-330000000-23</v>
          </cell>
          <cell r="N21" t="str">
            <v>其他手术使用等离子刀加收</v>
          </cell>
          <cell r="O21" t="str">
            <v>丙类</v>
          </cell>
          <cell r="P21">
            <v>1</v>
          </cell>
          <cell r="Q21" t="str">
            <v>丙类</v>
          </cell>
          <cell r="R21">
            <v>1</v>
          </cell>
          <cell r="S21" t="str">
            <v>丙类</v>
          </cell>
          <cell r="T21">
            <v>1</v>
          </cell>
        </row>
        <row r="22">
          <cell r="B22" t="str">
            <v>17100000060100</v>
          </cell>
          <cell r="C22" t="str">
            <v>等离子刀辅助操作费-氩等离子刀（扩展）</v>
          </cell>
        </row>
        <row r="22">
          <cell r="J22">
            <v>300</v>
          </cell>
          <cell r="K22">
            <v>300</v>
          </cell>
          <cell r="L22">
            <v>300</v>
          </cell>
        </row>
        <row r="23">
          <cell r="B23" t="str">
            <v>017100000070000</v>
          </cell>
          <cell r="C23" t="str">
            <v>电磁刀辅助操作费</v>
          </cell>
          <cell r="D23" t="str">
            <v>通过电磁场产生涡流与热效应等，实现切割、烧灼或气化组织等操作，辅助完成手术或治疗。</v>
          </cell>
          <cell r="E23" t="str">
            <v>所定价格涵盖设备准备、参数调试、切割、烧灼、撤除、处理用物等步骤所需的人力资源、可复用刀具、设备运转成本与基本物质资源消耗。</v>
          </cell>
        </row>
        <row r="23">
          <cell r="H23" t="str">
            <v>次</v>
          </cell>
          <cell r="I23" t="str">
            <v>1.医疗机构使用一次性刀具的，按零差率销售，不得收取“电磁刀辅助操作费”。
2.同一复用刀具有多种辅助操作功能的，医疗机构实际收费时，按收费标准最高的医疗服务价格项目计费，不叠加计费。</v>
          </cell>
          <cell r="J23">
            <v>650</v>
          </cell>
          <cell r="K23">
            <v>650</v>
          </cell>
          <cell r="L23">
            <v>650</v>
          </cell>
          <cell r="M23" t="str">
            <v>无</v>
          </cell>
          <cell r="N23" t="str">
            <v>无</v>
          </cell>
          <cell r="O23" t="str">
            <v>丙类</v>
          </cell>
          <cell r="P23">
            <v>1</v>
          </cell>
          <cell r="Q23" t="str">
            <v>丙类</v>
          </cell>
          <cell r="R23">
            <v>1</v>
          </cell>
          <cell r="S23" t="str">
            <v>丙类</v>
          </cell>
          <cell r="T23">
            <v>1</v>
          </cell>
        </row>
        <row r="24">
          <cell r="B24" t="str">
            <v>017100000080000</v>
          </cell>
          <cell r="C24" t="str">
            <v>激光辅助操作费</v>
          </cell>
          <cell r="D24" t="str">
            <v>通过激光实现切割、凝固或气化组织等操作，辅助完成手术或治疗。</v>
          </cell>
          <cell r="E24" t="str">
            <v>所定价格涵盖设备准备、参数调节、激光操作、撤除、处理用物等步骤所需的人力资源、可复用光纤、设备运转成本与基本物质资源消耗。</v>
          </cell>
        </row>
        <row r="24">
          <cell r="H24" t="str">
            <v>次</v>
          </cell>
          <cell r="I24" t="str">
            <v>医疗机构使用一次性光纤的，按零差率销售，不得收取“激光辅助操作费”。</v>
          </cell>
          <cell r="J24">
            <v>400</v>
          </cell>
          <cell r="K24">
            <v>400</v>
          </cell>
          <cell r="L24">
            <v>400</v>
          </cell>
          <cell r="M24" t="str">
            <v>003105100080000</v>
          </cell>
          <cell r="N24" t="str">
            <v>激光口内治疗</v>
          </cell>
          <cell r="O24" t="str">
            <v>乙类</v>
          </cell>
          <cell r="P24">
            <v>0.2</v>
          </cell>
          <cell r="Q24" t="str">
            <v>乙类</v>
          </cell>
          <cell r="R24">
            <v>0.2</v>
          </cell>
          <cell r="S24" t="str">
            <v>乙类</v>
          </cell>
          <cell r="T24">
            <v>0.2</v>
          </cell>
        </row>
        <row r="25">
          <cell r="M25" t="str">
            <v>3310050100000</v>
          </cell>
          <cell r="N25" t="str">
            <v>开腹恶性肿瘤特殊治疗（激光加收）</v>
          </cell>
          <cell r="O25" t="str">
            <v>乙类</v>
          </cell>
          <cell r="P25">
            <v>0.2</v>
          </cell>
        </row>
        <row r="26">
          <cell r="M26" t="str">
            <v>3315060190002</v>
          </cell>
          <cell r="N26" t="str">
            <v>半月板切除术(激光加收)</v>
          </cell>
          <cell r="O26" t="str">
            <v>乙类</v>
          </cell>
          <cell r="P26">
            <v>0.2</v>
          </cell>
        </row>
        <row r="27">
          <cell r="B27" t="str">
            <v>017100000090000</v>
          </cell>
          <cell r="C27" t="str">
            <v>飞秒激光辅助操作费</v>
          </cell>
          <cell r="D27" t="str">
            <v>通过飞秒激光实现切割、凝固或气化组织等操作，辅助完成手术或治疗。</v>
          </cell>
          <cell r="E27" t="str">
            <v>所定价格涵盖设备准备、参数调节、激光操作、撤除、处理用物等步骤所需的人力资源，以及配套耗材、设备运转成本与基本物质资源消耗。</v>
          </cell>
        </row>
        <row r="27">
          <cell r="H27" t="str">
            <v>次</v>
          </cell>
          <cell r="I27" t="str">
            <v>眼科按单侧计费</v>
          </cell>
          <cell r="J27">
            <v>3000</v>
          </cell>
          <cell r="K27">
            <v>2700</v>
          </cell>
          <cell r="L27">
            <v>2430</v>
          </cell>
          <cell r="M27" t="str">
            <v>433300000010000-330000000-12</v>
          </cell>
          <cell r="N27" t="str">
            <v>飞秒激光手术系统加收</v>
          </cell>
          <cell r="O27" t="str">
            <v>丙类</v>
          </cell>
          <cell r="P27">
            <v>1</v>
          </cell>
          <cell r="Q27" t="str">
            <v>丙类</v>
          </cell>
          <cell r="R27">
            <v>1</v>
          </cell>
          <cell r="S27" t="str">
            <v>丙类</v>
          </cell>
          <cell r="T27">
            <v>1</v>
          </cell>
        </row>
        <row r="28">
          <cell r="B28" t="str">
            <v>017100000100000</v>
          </cell>
          <cell r="C28" t="str">
            <v>准分子激光辅助操作费</v>
          </cell>
          <cell r="D28" t="str">
            <v>通过准分子激光实现切割、凝固或气化组织等操作，辅助完成手术或治疗。</v>
          </cell>
          <cell r="E28" t="str">
            <v>所定价格涵盖设备准备、参数调节、激光操作、撤除、处理用物等步骤所需的人力资源，以及配套耗材、设备运转成本与基本物质资源消耗。</v>
          </cell>
        </row>
        <row r="28">
          <cell r="H28" t="str">
            <v>次</v>
          </cell>
          <cell r="I28" t="str">
            <v>眼科按单侧计费</v>
          </cell>
          <cell r="J28">
            <v>500</v>
          </cell>
          <cell r="K28">
            <v>450</v>
          </cell>
          <cell r="L28">
            <v>405</v>
          </cell>
          <cell r="M28" t="str">
            <v>003103000780000</v>
          </cell>
          <cell r="N28" t="str">
            <v>准分子激光屈光性角膜矫正术(PRK)</v>
          </cell>
          <cell r="O28" t="str">
            <v>丙类</v>
          </cell>
          <cell r="P28">
            <v>1</v>
          </cell>
          <cell r="Q28" t="str">
            <v>丙类</v>
          </cell>
          <cell r="R28">
            <v>1</v>
          </cell>
          <cell r="S28" t="str">
            <v>丙类</v>
          </cell>
          <cell r="T28">
            <v>1</v>
          </cell>
        </row>
        <row r="29">
          <cell r="B29" t="str">
            <v>017100000110000</v>
          </cell>
          <cell r="C29" t="str">
            <v>射频辅助操作费</v>
          </cell>
          <cell r="D29" t="str">
            <v>通过高频交流电产生热效应，实现组织坏死或气化等操作，辅助完成手术或治疗。</v>
          </cell>
          <cell r="E29" t="str">
            <v>所定价格涵盖设备准备、参数调节、射频操作、处理用物等步骤所需的人力资源、可复用刀具、设备运转成本与基本物质资源消耗。</v>
          </cell>
        </row>
        <row r="29">
          <cell r="H29" t="str">
            <v>次</v>
          </cell>
          <cell r="I29" t="str">
            <v>1.医疗机构使用一次性刀具的，按零差率销售，不得收取“射频辅助操作费”。
2.同一复用刀具有多种辅助操作功能的，医疗机构实际收费时，按收费标准最高的医疗服务价格项目计费，不叠加计费。</v>
          </cell>
          <cell r="J29">
            <v>100</v>
          </cell>
          <cell r="K29">
            <v>100</v>
          </cell>
          <cell r="L29">
            <v>100</v>
          </cell>
          <cell r="M29" t="str">
            <v>433300000010000-331501062</v>
          </cell>
          <cell r="N29" t="str">
            <v>射频辅助操作</v>
          </cell>
          <cell r="O29" t="str">
            <v>丙类</v>
          </cell>
          <cell r="P29">
            <v>1</v>
          </cell>
          <cell r="Q29" t="str">
            <v>丙类</v>
          </cell>
          <cell r="R29">
            <v>1</v>
          </cell>
          <cell r="S29" t="str">
            <v>丙类</v>
          </cell>
          <cell r="T29">
            <v>1</v>
          </cell>
        </row>
        <row r="30">
          <cell r="B30" t="str">
            <v>017100000120000</v>
          </cell>
          <cell r="C30" t="str">
            <v>微波辅助操作费</v>
          </cell>
          <cell r="D30" t="str">
            <v>通过高频电磁波产生热效应，实现组织坏死或气化等操作，辅助完成手术或治疗。</v>
          </cell>
          <cell r="E30" t="str">
            <v>所定价格涵盖设备准备、参数调节、微波操作、处理用物等步骤所需的人力资源、可复用刀具、设备运转成本与基本物质资源消耗。</v>
          </cell>
        </row>
        <row r="30">
          <cell r="H30" t="str">
            <v>次</v>
          </cell>
          <cell r="I30" t="str">
            <v>1.医疗机构使用一次性刀具的，按零差率销售，不得收取“微波辅助操作费”。
2.同一复用刀具有多种辅助操作功能的，医疗机构实际收费时，按收费标准最高的医疗服务价格项目计费，不叠加计费。</v>
          </cell>
          <cell r="J30">
            <v>700</v>
          </cell>
          <cell r="K30">
            <v>700</v>
          </cell>
          <cell r="L30">
            <v>700</v>
          </cell>
          <cell r="M30" t="str">
            <v>003401000130000</v>
          </cell>
          <cell r="N30" t="str">
            <v>微波治疗</v>
          </cell>
          <cell r="O30" t="str">
            <v>丙类</v>
          </cell>
          <cell r="P30">
            <v>1</v>
          </cell>
          <cell r="Q30" t="str">
            <v>丙类</v>
          </cell>
          <cell r="R30">
            <v>1</v>
          </cell>
          <cell r="S30" t="str">
            <v>丙类</v>
          </cell>
          <cell r="T30">
            <v>1</v>
          </cell>
        </row>
        <row r="31">
          <cell r="B31" t="str">
            <v>017100000130000</v>
          </cell>
          <cell r="C31" t="str">
            <v>冷冻辅助操作费</v>
          </cell>
          <cell r="D31" t="str">
            <v>通过冷冻介质，迅速冷却组织，使组织坏死或气化，辅助完成手术或治疗。</v>
          </cell>
          <cell r="E31" t="str">
            <v>所定价格涵盖设备准备、参数调节、冷冻操作、处理用物等步骤所需的人力资源、可复用刀具、设备运转成本与基本物质资源消耗。</v>
          </cell>
        </row>
        <row r="31">
          <cell r="H31" t="str">
            <v>次</v>
          </cell>
          <cell r="I31" t="str">
            <v>1.医疗机构使用一次性刀具的，按零差率销售，不得收取“冷冻辅助操作费”。
2.同一复用刀具有多种辅助操作功能的，医疗机构实际收费时，按收费标准最高的医疗服务价格项目计费，不叠加计费。</v>
          </cell>
          <cell r="J31">
            <v>100</v>
          </cell>
          <cell r="K31">
            <v>100</v>
          </cell>
          <cell r="L31">
            <v>100</v>
          </cell>
          <cell r="M31" t="str">
            <v>003105150080000</v>
          </cell>
          <cell r="N31" t="str">
            <v>口腔颌面部各类冷冻治疗</v>
          </cell>
          <cell r="O31" t="str">
            <v>乙类</v>
          </cell>
          <cell r="P31">
            <v>0.2</v>
          </cell>
          <cell r="Q31" t="str">
            <v>乙类</v>
          </cell>
          <cell r="R31">
            <v>0.2</v>
          </cell>
          <cell r="S31" t="str">
            <v>乙类</v>
          </cell>
          <cell r="T31">
            <v>0.2</v>
          </cell>
        </row>
        <row r="32">
          <cell r="B32" t="str">
            <v>017200000010000</v>
          </cell>
          <cell r="C32" t="str">
            <v>微动力辅助操作费</v>
          </cell>
          <cell r="D32" t="str">
            <v>通过微动力设备，实现组织切削、打磨等操作，辅助完成手术或治疗。</v>
          </cell>
          <cell r="E32" t="str">
            <v>所定价格涵盖设备准备、参数调节、切割吸引、撤除、处理用物等步骤所需的人力资源、可复用刀具、设备运转成本与基本物质资源消耗。</v>
          </cell>
        </row>
        <row r="32">
          <cell r="H32" t="str">
            <v>次</v>
          </cell>
          <cell r="I32" t="str">
            <v>1.医疗机构使用一次性刀具的，按零差率销售，不得收取“微动力辅助操作费”。
2.同一复用刀具有多种辅助操作功能的，医疗机构实际收费时，按收费标准最高的医疗服务价格项目计费，不叠加计费。</v>
          </cell>
          <cell r="J32">
            <v>1300</v>
          </cell>
          <cell r="K32">
            <v>1300</v>
          </cell>
          <cell r="L32">
            <v>1300</v>
          </cell>
          <cell r="M32" t="str">
            <v>433300000010000-330000000-13</v>
          </cell>
          <cell r="N32" t="str">
            <v>术中使用微动力系统加收</v>
          </cell>
          <cell r="O32" t="str">
            <v>丙类</v>
          </cell>
          <cell r="P32">
            <v>1</v>
          </cell>
          <cell r="Q32" t="str">
            <v>丙类</v>
          </cell>
          <cell r="R32">
            <v>1</v>
          </cell>
          <cell r="S32" t="str">
            <v>丙类</v>
          </cell>
          <cell r="T32">
            <v>1</v>
          </cell>
        </row>
        <row r="33">
          <cell r="B33" t="str">
            <v>017200000020000</v>
          </cell>
          <cell r="C33" t="str">
            <v>微动力辅助操作费（口腔）</v>
          </cell>
          <cell r="D33" t="str">
            <v>通过口腔微动力设备，实现组织切削、打磨等操作，辅助完成口腔手术或治疗。</v>
          </cell>
          <cell r="E33" t="str">
            <v>所定价格涵盖设备准备、参数调节、切割打磨、撤除、处理用物等步骤所需的人力资源、可复用刀具、设备运转成本与基本物质资源消耗。</v>
          </cell>
        </row>
        <row r="33">
          <cell r="H33" t="str">
            <v>次</v>
          </cell>
          <cell r="I33" t="str">
            <v>1.医疗机构使用一次性刀具的，按零差率销售，不得收取“微动力辅助操作费（口腔）”。
2.同一复用刀具有多种辅助操作功能的，医疗机构实际收费时，按收费标准最高的医疗服务价格项目计费，不叠加计费。</v>
          </cell>
          <cell r="J33">
            <v>170</v>
          </cell>
          <cell r="K33">
            <v>170</v>
          </cell>
          <cell r="L33">
            <v>170</v>
          </cell>
          <cell r="M33" t="str">
            <v>433300000010000-330000000-13</v>
          </cell>
          <cell r="N33" t="str">
            <v>术中使用微动力系统加收</v>
          </cell>
          <cell r="O33" t="str">
            <v>丙类</v>
          </cell>
          <cell r="P33">
            <v>1</v>
          </cell>
          <cell r="Q33" t="str">
            <v>丙类</v>
          </cell>
          <cell r="R33">
            <v>1</v>
          </cell>
          <cell r="S33" t="str">
            <v>丙类</v>
          </cell>
          <cell r="T33">
            <v>1</v>
          </cell>
        </row>
        <row r="34">
          <cell r="B34" t="str">
            <v>017100000140000</v>
          </cell>
          <cell r="C34" t="str">
            <v>水动力辅助操作费</v>
          </cell>
          <cell r="D34" t="str">
            <v>通过高压液流，实现切割、清创等操作，辅助完成手术或治疗。</v>
          </cell>
          <cell r="E34" t="str">
            <v>所定价格涵盖设备准备、参数调节、切割吸引、撤除、处理用物等步骤所需的人力资源、可复用刀具、设备运转成本与基本物质资源消耗。</v>
          </cell>
        </row>
        <row r="34">
          <cell r="H34" t="str">
            <v>次</v>
          </cell>
          <cell r="I34" t="str">
            <v>1.医疗机构使用一次性刀具的，按零差率销售，不得收取“水动力辅助操作费”。
2.同一复用刀具有多种辅助操作功能的，医疗机构实际收费时，按收费标准最高的医疗服务价格项目计费，不叠加计费。</v>
          </cell>
          <cell r="J34">
            <v>500</v>
          </cell>
          <cell r="K34">
            <v>450</v>
          </cell>
          <cell r="L34">
            <v>400</v>
          </cell>
          <cell r="M34" t="str">
            <v>无</v>
          </cell>
          <cell r="N34" t="str">
            <v>无</v>
          </cell>
          <cell r="O34" t="str">
            <v>丙类</v>
          </cell>
          <cell r="P34">
            <v>1</v>
          </cell>
          <cell r="Q34" t="str">
            <v>丙类</v>
          </cell>
          <cell r="R34">
            <v>1</v>
          </cell>
          <cell r="S34" t="str">
            <v>丙类</v>
          </cell>
          <cell r="T34">
            <v>1</v>
          </cell>
        </row>
        <row r="35">
          <cell r="B35" t="str">
            <v>017300000030000</v>
          </cell>
          <cell r="C35" t="str">
            <v>X线透视引导辅助操作费（平扫）</v>
          </cell>
          <cell r="D35" t="str">
            <v>通过普通X线透视为手术或治疗操作提供可视化条件。</v>
          </cell>
          <cell r="E35" t="str">
            <v>所定价格涵盖设备准备、透视、引导、撤除、处理用物等步骤所需的人力资源、设备运转成本与基本物质资源消耗。</v>
          </cell>
        </row>
        <row r="35">
          <cell r="H35" t="str">
            <v>半小时</v>
          </cell>
          <cell r="I35" t="str">
            <v>1.时间以引导实际使用时间为准。
2.单次引导以半小时为基础计价，超出部分每增加半小时按50%叠加计价，加收后的总费用一类价格每次最高不超过140元、二类价格每次最高不超过120元、三类价格每次最高不超过100元。</v>
          </cell>
          <cell r="J35">
            <v>70</v>
          </cell>
          <cell r="K35">
            <v>60</v>
          </cell>
          <cell r="L35">
            <v>50</v>
          </cell>
          <cell r="M35" t="str">
            <v>002101010030000</v>
          </cell>
          <cell r="N35" t="str">
            <v>床旁透视与术中透视</v>
          </cell>
          <cell r="O35" t="str">
            <v>乙类</v>
          </cell>
          <cell r="P35">
            <v>0.3</v>
          </cell>
          <cell r="Q35" t="str">
            <v>乙类</v>
          </cell>
          <cell r="R35">
            <v>0.3</v>
          </cell>
          <cell r="S35" t="str">
            <v>乙类</v>
          </cell>
          <cell r="T35">
            <v>0.3</v>
          </cell>
        </row>
        <row r="36">
          <cell r="B36" t="str">
            <v>017300000040000</v>
          </cell>
          <cell r="C36" t="str">
            <v>X线透视引导辅助操作费（机械臂-二维成像）</v>
          </cell>
          <cell r="D36" t="str">
            <v>通过各种类型机械臂扫描形成二维图像，为手术或治疗操作提供可视化条件。</v>
          </cell>
          <cell r="E36" t="str">
            <v>所定价格涵盖设备准备、透视、引导、撤除、处理用物，及必要时进行三维重建等步骤所需的人力资源、设备运转成本与基本物质资源消耗。</v>
          </cell>
        </row>
        <row r="36">
          <cell r="H36" t="str">
            <v>半小时</v>
          </cell>
          <cell r="I36" t="str">
            <v>1.计价时间以引导实际使用时间为准。
2.单次引导以半小时为基础计价，超出部分每增加半小时按50%叠加计价，加收后的总费用一类价格每次最高不超过450元、二类价格每次最高不超过400元、三类价格每次最高不超过360元。</v>
          </cell>
          <cell r="J36">
            <v>225</v>
          </cell>
          <cell r="K36">
            <v>200</v>
          </cell>
          <cell r="L36">
            <v>180</v>
          </cell>
          <cell r="M36" t="str">
            <v>002101010030000</v>
          </cell>
          <cell r="N36" t="str">
            <v>床旁透视与术中透视</v>
          </cell>
          <cell r="O36" t="str">
            <v>乙类</v>
          </cell>
          <cell r="P36">
            <v>0.3</v>
          </cell>
          <cell r="Q36" t="str">
            <v>乙类</v>
          </cell>
          <cell r="R36">
            <v>0.3</v>
          </cell>
          <cell r="S36" t="str">
            <v>乙类</v>
          </cell>
          <cell r="T36">
            <v>0.3</v>
          </cell>
        </row>
        <row r="37">
          <cell r="B37" t="str">
            <v>017300000050000</v>
          </cell>
          <cell r="C37" t="str">
            <v>X线透视引导辅助操作费（机械臂-三维成像）</v>
          </cell>
          <cell r="D37" t="str">
            <v>通过各种类型机械臂扫描直接形成三维图像，为手术或治疗操作提供可视化条件。</v>
          </cell>
          <cell r="E37" t="str">
            <v>所定价格涵盖设备准备、透视、引导、撤除、处理用物等步骤所需的人力资源、设备运转成本与基本物质资源消耗。</v>
          </cell>
        </row>
        <row r="37">
          <cell r="H37" t="str">
            <v>半小时</v>
          </cell>
          <cell r="I37" t="str">
            <v>1.计价时间以引导实际使用时间为准。
2.单次引导以半小时为基础计价，超出部分每增加半小时按50%叠加计价，加收后的总费用一类价格每次最高不超过720、二类价格每次最高不超过640元、三类价格每次最高不超过580元。</v>
          </cell>
          <cell r="J37">
            <v>350</v>
          </cell>
          <cell r="K37">
            <v>310</v>
          </cell>
          <cell r="L37">
            <v>280</v>
          </cell>
          <cell r="M37" t="str">
            <v>002101010030000</v>
          </cell>
          <cell r="N37" t="str">
            <v>床旁透视与术中透视</v>
          </cell>
          <cell r="O37" t="str">
            <v>乙类</v>
          </cell>
          <cell r="P37">
            <v>0.3</v>
          </cell>
          <cell r="Q37" t="str">
            <v>乙类</v>
          </cell>
          <cell r="R37">
            <v>0.3</v>
          </cell>
          <cell r="S37" t="str">
            <v>乙类</v>
          </cell>
          <cell r="T37">
            <v>0.3</v>
          </cell>
        </row>
        <row r="38">
          <cell r="B38" t="str">
            <v>017300000060000</v>
          </cell>
          <cell r="C38" t="str">
            <v>X线透视引导辅助操作费（数字减影）</v>
          </cell>
          <cell r="D38" t="str">
            <v>通过数字减影透视技术，为手术或治疗操作提供可视化条件。</v>
          </cell>
          <cell r="E38" t="str">
            <v>所定价格涵盖设备准备、引导、撤除、处理用物等步骤所需的人力资源、设备运转成本与基本物质资源消耗。</v>
          </cell>
        </row>
        <row r="38">
          <cell r="H38" t="str">
            <v>半小时</v>
          </cell>
          <cell r="I38" t="str">
            <v>1.计价时间以引导实际使用时间为准。
2.单次引导以半小时为基础计价，超出部分每增加半小时按50%叠加计价，加收后的总费用一类价格每次最高不超过450元、二类价格每次最高不超过400元、三类价格每次最高不超过360元。</v>
          </cell>
          <cell r="J38">
            <v>225</v>
          </cell>
          <cell r="K38">
            <v>200</v>
          </cell>
          <cell r="L38">
            <v>180</v>
          </cell>
          <cell r="M38" t="str">
            <v>002101010030000</v>
          </cell>
          <cell r="N38" t="str">
            <v>床旁透视与术中透视</v>
          </cell>
          <cell r="O38" t="str">
            <v>乙类</v>
          </cell>
          <cell r="P38">
            <v>0.3</v>
          </cell>
          <cell r="Q38" t="str">
            <v>乙类</v>
          </cell>
          <cell r="R38">
            <v>0.3</v>
          </cell>
          <cell r="S38" t="str">
            <v>乙类</v>
          </cell>
          <cell r="T38">
            <v>0.3</v>
          </cell>
        </row>
        <row r="39">
          <cell r="B39" t="str">
            <v>017300000070000</v>
          </cell>
          <cell r="C39" t="str">
            <v>计算机体层扫描引导辅助操作费</v>
          </cell>
          <cell r="D39" t="str">
            <v>通过计算机体层扫描或透视成像，为手术或治疗操作提供可视化条件。</v>
          </cell>
          <cell r="E39" t="str">
            <v>所定价格涵盖设备准备、扫描、引导、撤除、处理用物等步骤所需的人力资源、设备运转成本与基本物质资源消耗。</v>
          </cell>
        </row>
        <row r="39">
          <cell r="H39" t="str">
            <v>半小时</v>
          </cell>
          <cell r="I39" t="str">
            <v>1.操作过程中不与相应部位计算机体层扫描（CT）检查同时收取。
2.计价时间以引导实际使用时间为准。
3.单次引导以半小时为基础计价，超出部分每增加半小时按50%叠加计价，加收后的总费用一类价格每次最高不超过720元、二类价格每次最高不超过640元、三类价格每次最高不超过580元。</v>
          </cell>
          <cell r="J39">
            <v>360</v>
          </cell>
          <cell r="K39">
            <v>320</v>
          </cell>
          <cell r="L39">
            <v>290</v>
          </cell>
          <cell r="M39" t="str">
            <v>012301020010000</v>
          </cell>
          <cell r="N39" t="str">
            <v>计算机体层成像（CT）平扫</v>
          </cell>
          <cell r="O39" t="str">
            <v>乙类</v>
          </cell>
          <cell r="P39">
            <v>0.3</v>
          </cell>
          <cell r="Q39" t="str">
            <v>乙类</v>
          </cell>
          <cell r="R39">
            <v>0.3</v>
          </cell>
          <cell r="S39" t="str">
            <v>乙类</v>
          </cell>
          <cell r="T39">
            <v>0.3</v>
          </cell>
        </row>
        <row r="40">
          <cell r="B40" t="str">
            <v>017300000080000</v>
          </cell>
          <cell r="C40" t="str">
            <v>磁共振引导辅助操作费</v>
          </cell>
          <cell r="D40" t="str">
            <v>通过磁共振引导，为手术或治疗操作提供可视化条件。</v>
          </cell>
          <cell r="E40" t="str">
            <v>所定价格涵盖设备准备、扫描、引导、撤除、处理用物等步骤所需的人力资源、设备运转成本与基本物质资源消耗。</v>
          </cell>
        </row>
        <row r="40">
          <cell r="H40" t="str">
            <v>半小时</v>
          </cell>
          <cell r="I40" t="str">
            <v>1.操作过程中不与相应部位磁共振（MR）检查同时收取。
2.计价时间以引导实际使用时间为准。
3.单次引导以半小时为基础计价，超出部分每增加半小时按50%叠加计价，加收后的总费用一类价格每次最高不超过810元、二类价格每次最高不超过365元、三类价格每次最高不超过325元。</v>
          </cell>
          <cell r="J40">
            <v>405</v>
          </cell>
          <cell r="K40">
            <v>365</v>
          </cell>
          <cell r="L40">
            <v>325</v>
          </cell>
          <cell r="M40" t="str">
            <v>002102000090000-210200009</v>
          </cell>
          <cell r="N40" t="str">
            <v>临床操作的磁共振引导</v>
          </cell>
          <cell r="O40" t="str">
            <v>乙类</v>
          </cell>
          <cell r="P40">
            <v>0.3</v>
          </cell>
          <cell r="Q40" t="str">
            <v>乙类</v>
          </cell>
          <cell r="R40">
            <v>0.3</v>
          </cell>
          <cell r="S40" t="str">
            <v>乙类</v>
          </cell>
          <cell r="T40">
            <v>0.3</v>
          </cell>
        </row>
        <row r="41">
          <cell r="B41" t="str">
            <v>017300000090000</v>
          </cell>
          <cell r="C41" t="str">
            <v>超声引导辅助操作费（治疗）</v>
          </cell>
          <cell r="D41" t="str">
            <v>通过超声技术，为治疗提供可视化条件。</v>
          </cell>
          <cell r="E41" t="str">
            <v>所定价格涵盖设备准备、超声引导、撤除、处理用物等步骤所需的人力资源、设备运转成本与基本物质资源消耗。</v>
          </cell>
          <cell r="F41" t="str">
            <v>01彩色多普勒超声加收
11便携式超声引导减收</v>
          </cell>
        </row>
        <row r="41">
          <cell r="H41" t="str">
            <v>10分钟</v>
          </cell>
          <cell r="I41" t="str">
            <v>1.计价时间以引导实际使用时间为准。
2.单次引导以10分钟为基础计价，超出时间每增加10分钟按60%叠加计价，加收后的总费用一类价格每次最高不超过77元、二类价格每次最高不超过66元、三类价格每次最高不超过55元。</v>
          </cell>
          <cell r="J41">
            <v>35</v>
          </cell>
          <cell r="K41">
            <v>30</v>
          </cell>
          <cell r="L41">
            <v>25</v>
          </cell>
          <cell r="M41" t="str">
            <v>002203020120000</v>
          </cell>
          <cell r="N41" t="str">
            <v>临床操作的彩色多普勒超声引导</v>
          </cell>
          <cell r="O41" t="str">
            <v>乙类</v>
          </cell>
          <cell r="P41">
            <v>0.3</v>
          </cell>
          <cell r="Q41" t="str">
            <v>乙类</v>
          </cell>
          <cell r="R41">
            <v>0.3</v>
          </cell>
          <cell r="S41" t="str">
            <v>乙类</v>
          </cell>
          <cell r="T41">
            <v>0.3</v>
          </cell>
        </row>
        <row r="42">
          <cell r="B42" t="str">
            <v>17300000090001</v>
          </cell>
          <cell r="C42" t="str">
            <v>超声引导辅助操作费（治疗）-彩色多普勒超声（加收100%）</v>
          </cell>
        </row>
        <row r="42">
          <cell r="I42" t="str">
            <v>1.计价时间以引导实际使用时间为准。
2.单次引导以10分钟为基础计价，超出时间每增加10分钟按60%叠加计价，加收后的一类价格总费用每次最高不超过154元、二类价格每次最高不超过132元、三类价格每次最高不超过110元。</v>
          </cell>
          <cell r="J42">
            <v>35</v>
          </cell>
          <cell r="K42">
            <v>30</v>
          </cell>
          <cell r="L42">
            <v>25</v>
          </cell>
        </row>
        <row r="43">
          <cell r="B43" t="str">
            <v>17300000090011</v>
          </cell>
          <cell r="C43" t="str">
            <v>超声引导辅助操作费（治疗）-便携式超声引导（减收15元）</v>
          </cell>
        </row>
        <row r="43">
          <cell r="I43" t="str">
            <v>计价时间以引导实际使用时间为准。</v>
          </cell>
          <cell r="J43">
            <v>-15</v>
          </cell>
          <cell r="K43">
            <v>-15</v>
          </cell>
          <cell r="L43">
            <v>-15</v>
          </cell>
        </row>
        <row r="44">
          <cell r="B44" t="str">
            <v>017300000100000 超声引导辅助操作费（手术）</v>
          </cell>
          <cell r="C44" t="str">
            <v>超声引导辅助操作费（手术）</v>
          </cell>
          <cell r="D44" t="str">
            <v>通过超声技术，为手术提供可视化条件。</v>
          </cell>
          <cell r="E44" t="str">
            <v>所定价格涵盖设备准备、超声引导、撤除、处理用物等步骤所需的人力资源、设备运转成本与基本物质资源消耗。</v>
          </cell>
          <cell r="F44" t="str">
            <v>01彩色多普勒超声加收
11便携式超声引导减收</v>
          </cell>
        </row>
        <row r="44">
          <cell r="H44" t="str">
            <v>半小时</v>
          </cell>
          <cell r="I44" t="str">
            <v>1.计价时间以引导实际使用时间为准。
2.单次引导以半小时为基础计价，超出部分每增加半小时按50%叠加计价，加收后的总费用一类价格每次最高不超过520元、二类价格每次最高不超过440元、三类价格每次最高不超过360元。</v>
          </cell>
          <cell r="J44">
            <v>260</v>
          </cell>
          <cell r="K44">
            <v>220</v>
          </cell>
          <cell r="L44">
            <v>180</v>
          </cell>
          <cell r="M44" t="str">
            <v>002203020120000</v>
          </cell>
          <cell r="N44" t="str">
            <v>临床操作的彩色多普勒超声引导</v>
          </cell>
          <cell r="O44" t="str">
            <v>乙类</v>
          </cell>
          <cell r="P44">
            <v>0.3</v>
          </cell>
          <cell r="Q44" t="str">
            <v>乙类</v>
          </cell>
          <cell r="R44">
            <v>0.3</v>
          </cell>
          <cell r="S44" t="str">
            <v>乙类</v>
          </cell>
          <cell r="T44">
            <v>0.3</v>
          </cell>
        </row>
        <row r="45">
          <cell r="B45" t="str">
            <v>17300000100001</v>
          </cell>
          <cell r="C45" t="str">
            <v>超声引导辅助操作费（手术）-彩色多普勒超声（加收100%）</v>
          </cell>
        </row>
        <row r="45">
          <cell r="I45" t="str">
            <v>1.计价时间以引导实际使用时间为准。
2.单次引导以半小时为基础计价，超出部分每增加半小时按60%叠加计价，加收后的总费用一类价格每次最高不超过1040元、二类价格每次最高不超过880元、三类价格每次最高不超过720元。</v>
          </cell>
          <cell r="J45">
            <v>260</v>
          </cell>
          <cell r="K45">
            <v>220</v>
          </cell>
          <cell r="L45">
            <v>180</v>
          </cell>
        </row>
        <row r="46">
          <cell r="B46" t="str">
            <v>17300000100011</v>
          </cell>
          <cell r="C46" t="str">
            <v>超声引导辅助操作费（手术）-便携式超声引导（减收50元）</v>
          </cell>
        </row>
        <row r="46">
          <cell r="I46" t="str">
            <v>计价时间以引导实际使用时间为准。</v>
          </cell>
          <cell r="J46">
            <v>-50</v>
          </cell>
          <cell r="K46">
            <v>-50</v>
          </cell>
          <cell r="L46">
            <v>-50</v>
          </cell>
        </row>
        <row r="47">
          <cell r="B47" t="str">
            <v>017400000010000</v>
          </cell>
          <cell r="C47" t="str">
            <v>手术机械臂辅助操作费（导航）</v>
          </cell>
          <cell r="D47" t="str">
            <v>通过手术机械臂平台，操控手术器械，参与导航、定位等引导操作。</v>
          </cell>
          <cell r="E47" t="str">
            <v>所定价格涵盖设备准备、体位摆放、制定计划、导航、定位、撤除、处理用物、数据处理与上传存储（含数字方式）等步骤所需的人力资源、以及配套使用的器械耗材、设备运转成本与基本物质资源消耗。</v>
          </cell>
        </row>
        <row r="47">
          <cell r="H47" t="str">
            <v>次</v>
          </cell>
          <cell r="I47" t="str">
            <v>1.不与“手术路径导航辅助操作费”同时收取。
2.单台设备同时具备导航、部分执行、精准执行中的两项或三项功能的，医疗机构实际收费时，按收费标准最高的医疗服务价格项目计费，不叠加计费。
3.本项目收费标准与主手术对应价格项目挂钩，按50%进行加收，每例手术限加收一次，加收后的总费用一类价格每次最高不超过3600元、二类价格每次最高不超过3240元、三类价格每次最高不超过2920元。
4.医疗机构未上传医疗数据和设备运行记录的，应执行减收政策，减收标准100元。</v>
          </cell>
          <cell r="J47">
            <v>1800</v>
          </cell>
          <cell r="K47">
            <v>1620</v>
          </cell>
          <cell r="L47">
            <v>1460</v>
          </cell>
          <cell r="M47" t="str">
            <v>无</v>
          </cell>
          <cell r="N47" t="str">
            <v>无</v>
          </cell>
          <cell r="O47" t="str">
            <v>丙类</v>
          </cell>
          <cell r="P47">
            <v>1</v>
          </cell>
          <cell r="Q47" t="str">
            <v>丙类</v>
          </cell>
          <cell r="R47">
            <v>1</v>
          </cell>
          <cell r="S47" t="str">
            <v>丙类</v>
          </cell>
          <cell r="T47">
            <v>1</v>
          </cell>
        </row>
        <row r="48">
          <cell r="B48" t="str">
            <v>017100000150000</v>
          </cell>
          <cell r="C48" t="str">
            <v>手术机械臂辅助操作费（参与执行）</v>
          </cell>
          <cell r="D48" t="str">
            <v>通过手术机械臂平台，以映射控制的方式，辅助医务人员操控手术器械，参与完成构建通道、打孔或切割中的一个或若干个手术步骤。
</v>
          </cell>
          <cell r="E48" t="str">
            <v>所定价格涵盖设备准备、体位摆放、制定计划、导航、定位、探查、调节、控制机械臂完成部分手术操作、撤除、处理用物、数据处理与上传存储（含数字方式）等步骤所需的人力资源、以及配套使用的器械耗材、设备运转成本与基本物质资源消耗。</v>
          </cell>
        </row>
        <row r="48">
          <cell r="H48" t="str">
            <v>次</v>
          </cell>
          <cell r="I48" t="str">
            <v>1.不与“手术路径导航辅助操作费”同时收取。
2.单台设备同时具备导航、部分执行、精准执行中的两项或三项功能的，医疗机构实际收费时，按收费标准最高的医疗服务价格项目计费，不叠加计费。
3.本项目收费标准与主手术对应价格项目挂钩，按150%进行加收，每例手术限加收一次，加收后的一类价格总费用每次最高不超过12000元、二类价格每次最高不超过10800元、三类价格每次最高不超过9720元。
4.医疗机构未上传医疗数据和设备运行记录的，应执行减收政策，减收标准100元。</v>
          </cell>
          <cell r="J48">
            <v>5000</v>
          </cell>
          <cell r="K48">
            <v>4500</v>
          </cell>
          <cell r="L48">
            <v>4050</v>
          </cell>
          <cell r="M48" t="str">
            <v>无</v>
          </cell>
          <cell r="N48" t="str">
            <v>无</v>
          </cell>
          <cell r="O48" t="str">
            <v>丙类</v>
          </cell>
          <cell r="P48">
            <v>1</v>
          </cell>
          <cell r="Q48" t="str">
            <v>丙类</v>
          </cell>
          <cell r="R48">
            <v>1</v>
          </cell>
          <cell r="S48" t="str">
            <v>丙类</v>
          </cell>
          <cell r="T48">
            <v>1</v>
          </cell>
        </row>
        <row r="49">
          <cell r="B49" t="str">
            <v>017100000160000</v>
          </cell>
          <cell r="C49" t="str">
            <v>手术机械臂辅助操作费（精准执行）</v>
          </cell>
          <cell r="D49" t="str">
            <v>通过手术机械臂平台，以映射控制的方式，辅助医务人员操控手术器械精准完成手术的全部步骤，或精准完成手术中器官、组织的切除、重建、修复等全部关键步骤。</v>
          </cell>
          <cell r="E49" t="str">
            <v>所定价格涵盖设备准备、体位摆放、制定计划、导航、定位、探查、调节、控制机械臂完成手术操作、撤除、处理用物、数据处理与上传存储（含数字方式）等步骤所需的人力资源、以及配套使用的器械耗材、设备运转成本与基本物质资源消耗。</v>
          </cell>
        </row>
        <row r="49">
          <cell r="H49" t="str">
            <v>次</v>
          </cell>
          <cell r="I49" t="str">
            <v>1.不与“手术路径导航辅助操作费”同时收取。
2.单台设备同时具备导航、部分执行、精准执行中的两项或三项功能的，医疗机构实际收费时，按收费标准最高的医疗服务价格项目计费，不叠加计费。
3.本项目收费标准与主手术对应价格项目挂钩，按300%进行加收，每例手术限加收一次，加收后的总费用一类价格每次最高不超过26000元、二类价格每次最高不超过23400元、三类价格每次最高不超过21000元。
4.医疗机构未上传医疗数据和设备运行记录的，应执行减收政策，减收标准不低于100元。</v>
          </cell>
          <cell r="J49">
            <v>16000</v>
          </cell>
          <cell r="K49">
            <v>14000</v>
          </cell>
          <cell r="L49">
            <v>12500</v>
          </cell>
          <cell r="M49" t="str">
            <v>无</v>
          </cell>
          <cell r="N49" t="str">
            <v>无</v>
          </cell>
          <cell r="O49" t="str">
            <v>丙类</v>
          </cell>
          <cell r="P49">
            <v>1</v>
          </cell>
          <cell r="Q49" t="str">
            <v>丙类</v>
          </cell>
          <cell r="R49">
            <v>1</v>
          </cell>
          <cell r="S49" t="str">
            <v>丙类</v>
          </cell>
          <cell r="T49">
            <v>1</v>
          </cell>
        </row>
        <row r="50">
          <cell r="B50" t="str">
            <v>017100000170000</v>
          </cell>
          <cell r="C50" t="str">
            <v>远程手术辅助操作费</v>
          </cell>
          <cell r="D50" t="str">
            <v>通过计算机平台远程操控手术器械，精准完成手术的全部步骤，或精准完成手术中器官、组织的切除、重建、修复等全部关键步骤。</v>
          </cell>
          <cell r="E50" t="str">
            <v>所定价格涵盖设备准备、体位摆放、制定计划、导航、定位、探查、调节、控制机械臂完成手术操作、撤除、处理用物、数据处理与上传存储（含数字方式）等步骤所需的人力资源、以及配套使用的器械耗材、设备运转成本与基本物质资源消耗。</v>
          </cell>
        </row>
        <row r="50">
          <cell r="H50" t="str">
            <v>次</v>
          </cell>
          <cell r="I50" t="str">
            <v>1.不与“手术导航辅助操作费”“手术机械臂辅助操作费”同时收取。
2.本项目收费标准与主手术对应价格项目挂钩，以患者接受手术的地区价格为基数，按500%进行加收，每例手术限加收一次，加收后的总费用一类价格每次最高不超过37000元、二类价格每次最高不超过33000元、三类价格每次最高不超过30000元。
3.医疗机构未上传医疗数据和设备运行记录的，应执行减收政策，减收标准100元。                         4.远程指跨地市且距离超过300公里。
  </v>
          </cell>
          <cell r="J50">
            <v>20000</v>
          </cell>
          <cell r="K50">
            <v>18000</v>
          </cell>
          <cell r="L50">
            <v>16200</v>
          </cell>
          <cell r="M50" t="str">
            <v>无</v>
          </cell>
          <cell r="N50" t="str">
            <v>无</v>
          </cell>
          <cell r="O50" t="str">
            <v>丙类</v>
          </cell>
          <cell r="P50">
            <v>1</v>
          </cell>
          <cell r="Q50" t="str">
            <v>丙类</v>
          </cell>
          <cell r="R50">
            <v>1</v>
          </cell>
          <cell r="S50" t="str">
            <v>丙类</v>
          </cell>
          <cell r="T50">
            <v>1</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51"/>
  <sheetViews>
    <sheetView view="pageBreakPreview" zoomScaleNormal="90" workbookViewId="0">
      <pane xSplit="3" ySplit="4" topLeftCell="D45" activePane="bottomRight" state="frozen"/>
      <selection/>
      <selection pane="topRight"/>
      <selection pane="bottomLeft"/>
      <selection pane="bottomRight" activeCell="F18" sqref="F18"/>
    </sheetView>
  </sheetViews>
  <sheetFormatPr defaultColWidth="9.02777777777778" defaultRowHeight="18"/>
  <cols>
    <col min="1" max="1" width="4.68518518518519" customWidth="1"/>
    <col min="2" max="2" width="10.7777777777778" style="160" customWidth="1"/>
    <col min="3" max="3" width="12.2222222222222" style="161" customWidth="1"/>
    <col min="4" max="4" width="16.4444444444444" style="162" customWidth="1"/>
    <col min="5" max="5" width="21.1111111111111" style="163" customWidth="1"/>
    <col min="6" max="6" width="10" style="161" customWidth="1"/>
    <col min="7" max="7" width="8.11111111111111" style="164" customWidth="1"/>
    <col min="8" max="8" width="5.80555555555556" style="165" customWidth="1"/>
    <col min="9" max="9" width="22.8888888888889" style="166" customWidth="1"/>
    <col min="10" max="10" width="6.55555555555556" customWidth="1"/>
    <col min="11" max="11" width="6.88888888888889" customWidth="1"/>
    <col min="12" max="12" width="6.66666666666667" customWidth="1"/>
    <col min="13" max="14" width="5.22222222222222" customWidth="1"/>
    <col min="15" max="16" width="6.55555555555556" style="167" hidden="1" customWidth="1"/>
    <col min="17" max="17" width="21.2222222222222" style="168" hidden="1" customWidth="1"/>
    <col min="18" max="20" width="9.02777777777778" hidden="1" customWidth="1"/>
    <col min="21" max="22" width="9.66666666666667" hidden="1" customWidth="1"/>
  </cols>
  <sheetData>
    <row r="1" s="155" customFormat="1" ht="15.6" spans="1:17">
      <c r="A1" s="169" t="s">
        <v>0</v>
      </c>
      <c r="B1" s="170"/>
      <c r="C1" s="171"/>
      <c r="D1" s="172"/>
      <c r="E1" s="173"/>
      <c r="F1" s="171"/>
      <c r="G1" s="174"/>
      <c r="H1" s="175"/>
      <c r="I1" s="193"/>
      <c r="O1" s="167"/>
      <c r="P1" s="167"/>
      <c r="Q1" s="168"/>
    </row>
    <row r="2" s="156" customFormat="1" ht="21" customHeight="1" spans="1:17">
      <c r="A2" s="176" t="s">
        <v>1</v>
      </c>
      <c r="B2" s="176"/>
      <c r="C2" s="176"/>
      <c r="D2" s="177"/>
      <c r="E2" s="177"/>
      <c r="F2" s="176"/>
      <c r="G2" s="176"/>
      <c r="H2" s="176"/>
      <c r="I2" s="176"/>
      <c r="J2" s="176"/>
      <c r="K2" s="176"/>
      <c r="L2" s="176"/>
      <c r="M2" s="176"/>
      <c r="N2" s="176"/>
      <c r="O2" s="194"/>
      <c r="P2" s="167"/>
      <c r="Q2" s="214"/>
    </row>
    <row r="3" s="157" customFormat="1" ht="24" spans="1:17">
      <c r="A3" s="12" t="s">
        <v>2</v>
      </c>
      <c r="B3" s="12" t="s">
        <v>3</v>
      </c>
      <c r="C3" s="12" t="s">
        <v>4</v>
      </c>
      <c r="D3" s="12" t="s">
        <v>5</v>
      </c>
      <c r="E3" s="12" t="s">
        <v>6</v>
      </c>
      <c r="F3" s="12" t="s">
        <v>7</v>
      </c>
      <c r="G3" s="12" t="s">
        <v>8</v>
      </c>
      <c r="H3" s="12" t="s">
        <v>9</v>
      </c>
      <c r="I3" s="12" t="s">
        <v>10</v>
      </c>
      <c r="J3" s="195" t="s">
        <v>11</v>
      </c>
      <c r="K3" s="195" t="s">
        <v>12</v>
      </c>
      <c r="L3" s="195" t="s">
        <v>13</v>
      </c>
      <c r="M3" s="196" t="s">
        <v>14</v>
      </c>
      <c r="N3" s="196" t="s">
        <v>15</v>
      </c>
      <c r="O3" s="197"/>
      <c r="P3" s="167"/>
      <c r="Q3" s="215"/>
    </row>
    <row r="4" s="157" customFormat="1" ht="15.6" spans="1:17">
      <c r="A4" s="12"/>
      <c r="B4" s="12"/>
      <c r="C4" s="12"/>
      <c r="D4" s="12"/>
      <c r="E4" s="12"/>
      <c r="F4" s="12"/>
      <c r="G4" s="12"/>
      <c r="H4" s="12"/>
      <c r="I4" s="12"/>
      <c r="J4" s="149" t="s">
        <v>16</v>
      </c>
      <c r="K4" s="149"/>
      <c r="L4" s="149"/>
      <c r="M4" s="196"/>
      <c r="N4" s="196"/>
      <c r="O4" s="197"/>
      <c r="P4" s="167"/>
      <c r="Q4" s="215"/>
    </row>
    <row r="5" s="158" customFormat="1" ht="140.4" spans="1:22">
      <c r="A5" s="178">
        <v>1</v>
      </c>
      <c r="B5" s="216" t="s">
        <v>17</v>
      </c>
      <c r="C5" s="180" t="s">
        <v>18</v>
      </c>
      <c r="D5" s="181" t="s">
        <v>19</v>
      </c>
      <c r="E5" s="182" t="s">
        <v>20</v>
      </c>
      <c r="F5" s="180"/>
      <c r="G5" s="183"/>
      <c r="H5" s="184" t="s">
        <v>21</v>
      </c>
      <c r="I5" s="198" t="s">
        <v>22</v>
      </c>
      <c r="J5" s="199">
        <v>280</v>
      </c>
      <c r="K5" s="199">
        <v>250</v>
      </c>
      <c r="L5" s="199">
        <v>225</v>
      </c>
      <c r="M5" s="200" t="s">
        <v>23</v>
      </c>
      <c r="N5" s="201">
        <v>1</v>
      </c>
      <c r="O5" s="167">
        <f t="shared" ref="O5:O19" si="0">K5/J5</f>
        <v>0.892857142857143</v>
      </c>
      <c r="P5" s="167">
        <f t="shared" ref="P5:P19" si="1">L5/K5</f>
        <v>0.9</v>
      </c>
      <c r="Q5" s="168" t="str">
        <f>VLOOKUP(B5,[1]清稿!$B$3:$C$46,2,0)</f>
        <v>医学3D重建辅助操作费</v>
      </c>
      <c r="R5" s="158" t="b">
        <f>C5=Q5</f>
        <v>1</v>
      </c>
      <c r="S5" s="158" t="str">
        <f>VLOOKUP(B5,[2]Sheet1!$B$3:$T$50,18,0)</f>
        <v>丙类</v>
      </c>
      <c r="T5" s="158">
        <f>VLOOKUP(B5,[2]Sheet1!$B$3:$T$50,19,0)</f>
        <v>1</v>
      </c>
      <c r="U5" s="158" t="b">
        <f>M5=S5</f>
        <v>1</v>
      </c>
      <c r="V5" s="158" t="b">
        <f>N5=T5</f>
        <v>1</v>
      </c>
    </row>
    <row r="6" s="158" customFormat="1" ht="140.4" spans="1:22">
      <c r="A6" s="178">
        <v>2</v>
      </c>
      <c r="B6" s="216" t="s">
        <v>24</v>
      </c>
      <c r="C6" s="180" t="s">
        <v>25</v>
      </c>
      <c r="D6" s="181" t="s">
        <v>26</v>
      </c>
      <c r="E6" s="181" t="s">
        <v>27</v>
      </c>
      <c r="F6" s="183"/>
      <c r="G6" s="183"/>
      <c r="H6" s="185" t="s">
        <v>28</v>
      </c>
      <c r="I6" s="202" t="s">
        <v>29</v>
      </c>
      <c r="J6" s="199">
        <v>450</v>
      </c>
      <c r="K6" s="199">
        <v>400</v>
      </c>
      <c r="L6" s="199">
        <v>360</v>
      </c>
      <c r="M6" s="200" t="s">
        <v>23</v>
      </c>
      <c r="N6" s="201">
        <v>1</v>
      </c>
      <c r="O6" s="167">
        <f t="shared" si="0"/>
        <v>0.888888888888889</v>
      </c>
      <c r="P6" s="167">
        <f t="shared" si="1"/>
        <v>0.9</v>
      </c>
      <c r="Q6" s="168" t="str">
        <f>VLOOKUP(B6,[1]清稿!$B$3:$C$46,2,0)</f>
        <v>医学3D模型打印辅助操作费</v>
      </c>
      <c r="R6" s="158" t="b">
        <f t="shared" ref="R6:R51" si="2">C6=Q6</f>
        <v>1</v>
      </c>
      <c r="S6" s="158" t="str">
        <f>VLOOKUP(B6,[2]Sheet1!$B$3:$T$50,18,0)</f>
        <v>丙类</v>
      </c>
      <c r="T6" s="158">
        <f>VLOOKUP(B6,[2]Sheet1!$B$3:$T$50,19,0)</f>
        <v>1</v>
      </c>
      <c r="U6" s="158" t="b">
        <f t="shared" ref="U6:U51" si="3">M6=S6</f>
        <v>1</v>
      </c>
      <c r="V6" s="158" t="b">
        <f t="shared" ref="V6:V51" si="4">N6=T6</f>
        <v>1</v>
      </c>
    </row>
    <row r="7" s="158" customFormat="1" ht="140.4" spans="1:22">
      <c r="A7" s="178">
        <v>3</v>
      </c>
      <c r="B7" s="216" t="s">
        <v>30</v>
      </c>
      <c r="C7" s="180" t="s">
        <v>31</v>
      </c>
      <c r="D7" s="181" t="s">
        <v>32</v>
      </c>
      <c r="E7" s="181" t="s">
        <v>27</v>
      </c>
      <c r="F7" s="183"/>
      <c r="G7" s="183"/>
      <c r="H7" s="185" t="s">
        <v>28</v>
      </c>
      <c r="I7" s="202" t="s">
        <v>33</v>
      </c>
      <c r="J7" s="199">
        <v>1500</v>
      </c>
      <c r="K7" s="199">
        <v>1300</v>
      </c>
      <c r="L7" s="199">
        <v>1040</v>
      </c>
      <c r="M7" s="200" t="s">
        <v>23</v>
      </c>
      <c r="N7" s="201">
        <v>1</v>
      </c>
      <c r="O7" s="167">
        <f t="shared" si="0"/>
        <v>0.866666666666667</v>
      </c>
      <c r="P7" s="167">
        <f t="shared" si="1"/>
        <v>0.8</v>
      </c>
      <c r="Q7" s="168" t="str">
        <f>VLOOKUP(B7,[1]清稿!$B$3:$C$46,2,0)</f>
        <v>医学3D导板打印辅助操作费</v>
      </c>
      <c r="R7" s="158" t="b">
        <f t="shared" si="2"/>
        <v>1</v>
      </c>
      <c r="S7" s="158" t="str">
        <f>VLOOKUP(B7,[2]Sheet1!$B$3:$T$50,18,0)</f>
        <v>丙类</v>
      </c>
      <c r="T7" s="158">
        <f>VLOOKUP(B7,[2]Sheet1!$B$3:$T$50,19,0)</f>
        <v>1</v>
      </c>
      <c r="U7" s="158" t="b">
        <f t="shared" si="3"/>
        <v>1</v>
      </c>
      <c r="V7" s="158" t="b">
        <f t="shared" si="4"/>
        <v>1</v>
      </c>
    </row>
    <row r="8" s="158" customFormat="1" ht="129" customHeight="1" spans="1:22">
      <c r="A8" s="178">
        <v>4</v>
      </c>
      <c r="B8" s="216" t="s">
        <v>34</v>
      </c>
      <c r="C8" s="180" t="s">
        <v>35</v>
      </c>
      <c r="D8" s="181" t="s">
        <v>36</v>
      </c>
      <c r="E8" s="181" t="s">
        <v>37</v>
      </c>
      <c r="F8" s="183"/>
      <c r="G8" s="183"/>
      <c r="H8" s="185" t="s">
        <v>28</v>
      </c>
      <c r="I8" s="203" t="s">
        <v>38</v>
      </c>
      <c r="J8" s="199">
        <v>1600</v>
      </c>
      <c r="K8" s="199">
        <v>1400</v>
      </c>
      <c r="L8" s="199">
        <v>1200</v>
      </c>
      <c r="M8" s="200" t="s">
        <v>23</v>
      </c>
      <c r="N8" s="201">
        <v>1</v>
      </c>
      <c r="O8" s="167">
        <f t="shared" si="0"/>
        <v>0.875</v>
      </c>
      <c r="P8" s="167">
        <f t="shared" si="1"/>
        <v>0.857142857142857</v>
      </c>
      <c r="Q8" s="168" t="str">
        <f>VLOOKUP(B8,[1]清稿!$B$3:$C$46,2,0)</f>
        <v>生物3D打印（组织）辅助操作费</v>
      </c>
      <c r="R8" s="158" t="b">
        <f t="shared" si="2"/>
        <v>1</v>
      </c>
      <c r="S8" s="158" t="str">
        <f>VLOOKUP(B8,[2]Sheet1!$B$3:$T$50,18,0)</f>
        <v>丙类</v>
      </c>
      <c r="T8" s="158">
        <f>VLOOKUP(B8,[2]Sheet1!$B$3:$T$50,19,0)</f>
        <v>1</v>
      </c>
      <c r="U8" s="158" t="b">
        <f t="shared" si="3"/>
        <v>1</v>
      </c>
      <c r="V8" s="158" t="b">
        <f t="shared" si="4"/>
        <v>1</v>
      </c>
    </row>
    <row r="9" s="158" customFormat="1" ht="109.2" spans="1:22">
      <c r="A9" s="178">
        <v>5</v>
      </c>
      <c r="B9" s="216" t="s">
        <v>39</v>
      </c>
      <c r="C9" s="180" t="s">
        <v>40</v>
      </c>
      <c r="D9" s="181" t="s">
        <v>41</v>
      </c>
      <c r="E9" s="181" t="s">
        <v>37</v>
      </c>
      <c r="F9" s="183"/>
      <c r="G9" s="183"/>
      <c r="H9" s="185" t="s">
        <v>28</v>
      </c>
      <c r="I9" s="203" t="s">
        <v>42</v>
      </c>
      <c r="J9" s="199">
        <v>7000</v>
      </c>
      <c r="K9" s="199">
        <v>5600</v>
      </c>
      <c r="L9" s="199">
        <v>5000</v>
      </c>
      <c r="M9" s="200" t="s">
        <v>23</v>
      </c>
      <c r="N9" s="201">
        <v>1</v>
      </c>
      <c r="O9" s="167">
        <f t="shared" si="0"/>
        <v>0.8</v>
      </c>
      <c r="P9" s="167">
        <f t="shared" si="1"/>
        <v>0.892857142857143</v>
      </c>
      <c r="Q9" s="168" t="str">
        <f>VLOOKUP(B9,[1]清稿!$B$3:$C$46,2,0)</f>
        <v>生物3D打印（血管）辅助操作费</v>
      </c>
      <c r="R9" s="158" t="b">
        <f t="shared" si="2"/>
        <v>1</v>
      </c>
      <c r="S9" s="158" t="str">
        <f>VLOOKUP(B9,[2]Sheet1!$B$3:$T$50,18,0)</f>
        <v>丙类</v>
      </c>
      <c r="T9" s="158">
        <f>VLOOKUP(B9,[2]Sheet1!$B$3:$T$50,19,0)</f>
        <v>1</v>
      </c>
      <c r="U9" s="158" t="b">
        <f t="shared" si="3"/>
        <v>1</v>
      </c>
      <c r="V9" s="158" t="b">
        <f t="shared" si="4"/>
        <v>1</v>
      </c>
    </row>
    <row r="10" s="158" customFormat="1" ht="109.2" spans="1:22">
      <c r="A10" s="178">
        <v>6</v>
      </c>
      <c r="B10" s="216" t="s">
        <v>43</v>
      </c>
      <c r="C10" s="180" t="s">
        <v>44</v>
      </c>
      <c r="D10" s="181" t="s">
        <v>45</v>
      </c>
      <c r="E10" s="181" t="s">
        <v>37</v>
      </c>
      <c r="F10" s="183"/>
      <c r="G10" s="183"/>
      <c r="H10" s="185" t="s">
        <v>28</v>
      </c>
      <c r="I10" s="203" t="s">
        <v>46</v>
      </c>
      <c r="J10" s="204" t="s">
        <v>47</v>
      </c>
      <c r="K10" s="204"/>
      <c r="L10" s="204"/>
      <c r="M10" s="200" t="s">
        <v>23</v>
      </c>
      <c r="N10" s="201">
        <v>1</v>
      </c>
      <c r="O10" s="167"/>
      <c r="P10" s="167"/>
      <c r="Q10" s="168" t="str">
        <f>VLOOKUP(B10,[1]清稿!$B$3:$C$46,2,0)</f>
        <v>生物3D打印（器官）辅助操作费</v>
      </c>
      <c r="R10" s="158" t="b">
        <f t="shared" si="2"/>
        <v>1</v>
      </c>
      <c r="S10" s="158" t="str">
        <f>VLOOKUP(B10,[2]Sheet1!$B$3:$T$50,18,0)</f>
        <v>丙类</v>
      </c>
      <c r="T10" s="158">
        <f>VLOOKUP(B10,[2]Sheet1!$B$3:$T$50,19,0)</f>
        <v>1</v>
      </c>
      <c r="U10" s="158" t="b">
        <f t="shared" si="3"/>
        <v>1</v>
      </c>
      <c r="V10" s="158" t="b">
        <f t="shared" si="4"/>
        <v>1</v>
      </c>
    </row>
    <row r="11" s="158" customFormat="1" ht="93.6" spans="1:22">
      <c r="A11" s="178">
        <v>7</v>
      </c>
      <c r="B11" s="216" t="s">
        <v>48</v>
      </c>
      <c r="C11" s="180" t="s">
        <v>49</v>
      </c>
      <c r="D11" s="181" t="s">
        <v>50</v>
      </c>
      <c r="E11" s="182" t="s">
        <v>51</v>
      </c>
      <c r="F11" s="180"/>
      <c r="G11" s="183"/>
      <c r="H11" s="184" t="s">
        <v>21</v>
      </c>
      <c r="I11" s="205"/>
      <c r="J11" s="199">
        <v>350</v>
      </c>
      <c r="K11" s="199">
        <v>310</v>
      </c>
      <c r="L11" s="199">
        <v>280</v>
      </c>
      <c r="M11" s="200" t="s">
        <v>23</v>
      </c>
      <c r="N11" s="201">
        <v>1</v>
      </c>
      <c r="O11" s="167">
        <f t="shared" si="0"/>
        <v>0.885714285714286</v>
      </c>
      <c r="P11" s="167">
        <f t="shared" si="1"/>
        <v>0.903225806451613</v>
      </c>
      <c r="Q11" s="168" t="str">
        <f>VLOOKUP(B11,[1]清稿!$B$3:$C$46,2,0)</f>
        <v>示踪辅助操作费（阴性显示）</v>
      </c>
      <c r="R11" s="158" t="b">
        <f t="shared" si="2"/>
        <v>1</v>
      </c>
      <c r="S11" s="158" t="str">
        <f>VLOOKUP(B11,[2]Sheet1!$B$3:$T$50,18,0)</f>
        <v>丙类</v>
      </c>
      <c r="T11" s="158">
        <f>VLOOKUP(B11,[2]Sheet1!$B$3:$T$50,19,0)</f>
        <v>1</v>
      </c>
      <c r="U11" s="158" t="b">
        <f t="shared" si="3"/>
        <v>1</v>
      </c>
      <c r="V11" s="158" t="b">
        <f t="shared" si="4"/>
        <v>1</v>
      </c>
    </row>
    <row r="12" s="158" customFormat="1" ht="93.6" spans="1:22">
      <c r="A12" s="178">
        <v>8</v>
      </c>
      <c r="B12" s="216" t="s">
        <v>52</v>
      </c>
      <c r="C12" s="180" t="s">
        <v>53</v>
      </c>
      <c r="D12" s="181" t="s">
        <v>54</v>
      </c>
      <c r="E12" s="182" t="s">
        <v>51</v>
      </c>
      <c r="F12" s="180"/>
      <c r="G12" s="183"/>
      <c r="H12" s="184" t="s">
        <v>21</v>
      </c>
      <c r="I12" s="205"/>
      <c r="J12" s="199">
        <v>350</v>
      </c>
      <c r="K12" s="199">
        <v>310</v>
      </c>
      <c r="L12" s="199">
        <v>280</v>
      </c>
      <c r="M12" s="200" t="s">
        <v>23</v>
      </c>
      <c r="N12" s="201">
        <v>1</v>
      </c>
      <c r="O12" s="167">
        <f t="shared" si="0"/>
        <v>0.885714285714286</v>
      </c>
      <c r="P12" s="167">
        <f t="shared" si="1"/>
        <v>0.903225806451613</v>
      </c>
      <c r="Q12" s="168" t="str">
        <f>VLOOKUP(B12,[1]清稿!$B$3:$C$46,2,0)</f>
        <v>示踪辅助操作费（阳性显示）</v>
      </c>
      <c r="R12" s="158" t="b">
        <f t="shared" si="2"/>
        <v>1</v>
      </c>
      <c r="S12" s="158" t="str">
        <f>VLOOKUP(B12,[2]Sheet1!$B$3:$T$50,18,0)</f>
        <v>丙类</v>
      </c>
      <c r="T12" s="158">
        <f>VLOOKUP(B12,[2]Sheet1!$B$3:$T$50,19,0)</f>
        <v>1</v>
      </c>
      <c r="U12" s="158" t="b">
        <f t="shared" si="3"/>
        <v>1</v>
      </c>
      <c r="V12" s="158" t="b">
        <f t="shared" si="4"/>
        <v>1</v>
      </c>
    </row>
    <row r="13" s="159" customFormat="1" ht="78" spans="1:22">
      <c r="A13" s="186">
        <v>9</v>
      </c>
      <c r="B13" s="217" t="s">
        <v>55</v>
      </c>
      <c r="C13" s="183" t="s">
        <v>56</v>
      </c>
      <c r="D13" s="181" t="s">
        <v>57</v>
      </c>
      <c r="E13" s="181" t="s">
        <v>58</v>
      </c>
      <c r="F13" s="183" t="s">
        <v>59</v>
      </c>
      <c r="G13" s="183"/>
      <c r="H13" s="185" t="s">
        <v>21</v>
      </c>
      <c r="I13" s="206" t="s">
        <v>60</v>
      </c>
      <c r="J13" s="207">
        <v>330</v>
      </c>
      <c r="K13" s="207">
        <v>330</v>
      </c>
      <c r="L13" s="207">
        <v>330</v>
      </c>
      <c r="M13" s="208" t="s">
        <v>61</v>
      </c>
      <c r="N13" s="209">
        <v>0.3</v>
      </c>
      <c r="O13" s="167">
        <f t="shared" si="0"/>
        <v>1</v>
      </c>
      <c r="P13" s="167">
        <f t="shared" si="1"/>
        <v>1</v>
      </c>
      <c r="Q13" s="168" t="str">
        <f>VLOOKUP(B13,[1]清稿!$B$3:$C$46,2,0)</f>
        <v>术中显微成像辅助操作费</v>
      </c>
      <c r="R13" s="158" t="b">
        <f t="shared" si="2"/>
        <v>1</v>
      </c>
      <c r="S13" s="158" t="str">
        <f>VLOOKUP(B13,[2]Sheet1!$B$3:$T$50,18,0)</f>
        <v>乙类</v>
      </c>
      <c r="T13" s="158">
        <f>VLOOKUP(B13,[2]Sheet1!$B$3:$T$50,19,0)</f>
        <v>0.3</v>
      </c>
      <c r="U13" s="158" t="b">
        <f t="shared" si="3"/>
        <v>1</v>
      </c>
      <c r="V13" s="158" t="b">
        <f t="shared" si="4"/>
        <v>1</v>
      </c>
    </row>
    <row r="14" s="159" customFormat="1" ht="124.8" spans="1:22">
      <c r="A14" s="186">
        <v>10</v>
      </c>
      <c r="B14" s="218" t="s">
        <v>62</v>
      </c>
      <c r="C14" s="183" t="s">
        <v>63</v>
      </c>
      <c r="D14" s="181"/>
      <c r="E14" s="181"/>
      <c r="F14" s="183"/>
      <c r="G14" s="183"/>
      <c r="H14" s="185"/>
      <c r="I14" s="206"/>
      <c r="J14" s="207">
        <v>66</v>
      </c>
      <c r="K14" s="207">
        <v>66</v>
      </c>
      <c r="L14" s="207">
        <v>66</v>
      </c>
      <c r="M14" s="208" t="s">
        <v>61</v>
      </c>
      <c r="N14" s="209">
        <v>0.3</v>
      </c>
      <c r="O14" s="167">
        <f t="shared" si="0"/>
        <v>1</v>
      </c>
      <c r="P14" s="167">
        <f t="shared" si="1"/>
        <v>1</v>
      </c>
      <c r="Q14" s="168" t="e">
        <f>VLOOKUP(B14,[1]清稿!$B$3:$C$46,2,0)</f>
        <v>#N/A</v>
      </c>
      <c r="R14" s="158" t="e">
        <f t="shared" si="2"/>
        <v>#N/A</v>
      </c>
      <c r="S14" s="158" t="e">
        <f>VLOOKUP(B14,[2]Sheet1!$B$3:$T$50,18,0)</f>
        <v>#N/A</v>
      </c>
      <c r="T14" s="158" t="e">
        <f>VLOOKUP(B14,[2]Sheet1!$B$3:$T$50,19,0)</f>
        <v>#N/A</v>
      </c>
      <c r="U14" s="158" t="e">
        <f t="shared" si="3"/>
        <v>#N/A</v>
      </c>
      <c r="V14" s="158" t="e">
        <f t="shared" si="4"/>
        <v>#N/A</v>
      </c>
    </row>
    <row r="15" s="158" customFormat="1" ht="156" spans="1:22">
      <c r="A15" s="186">
        <v>11</v>
      </c>
      <c r="B15" s="216" t="s">
        <v>64</v>
      </c>
      <c r="C15" s="180" t="s">
        <v>65</v>
      </c>
      <c r="D15" s="181" t="s">
        <v>66</v>
      </c>
      <c r="E15" s="182" t="s">
        <v>67</v>
      </c>
      <c r="F15" s="180"/>
      <c r="G15" s="183"/>
      <c r="H15" s="184" t="s">
        <v>21</v>
      </c>
      <c r="I15" s="205"/>
      <c r="J15" s="199">
        <v>680</v>
      </c>
      <c r="K15" s="199">
        <v>610</v>
      </c>
      <c r="L15" s="199">
        <v>550</v>
      </c>
      <c r="M15" s="200" t="s">
        <v>23</v>
      </c>
      <c r="N15" s="201">
        <v>1</v>
      </c>
      <c r="O15" s="167">
        <f t="shared" si="0"/>
        <v>0.897058823529412</v>
      </c>
      <c r="P15" s="167">
        <f t="shared" si="1"/>
        <v>0.901639344262295</v>
      </c>
      <c r="Q15" s="168" t="str">
        <f>VLOOKUP(B15,[1]清稿!$B$3:$C$46,2,0)</f>
        <v>术中立体成像辅助操作费</v>
      </c>
      <c r="R15" s="158" t="b">
        <f t="shared" si="2"/>
        <v>1</v>
      </c>
      <c r="S15" s="158" t="str">
        <f>VLOOKUP(B15,[2]Sheet1!$B$3:$T$50,18,0)</f>
        <v>丙类</v>
      </c>
      <c r="T15" s="158">
        <f>VLOOKUP(B15,[2]Sheet1!$B$3:$T$50,19,0)</f>
        <v>1</v>
      </c>
      <c r="U15" s="158" t="b">
        <f t="shared" si="3"/>
        <v>1</v>
      </c>
      <c r="V15" s="158" t="b">
        <f t="shared" si="4"/>
        <v>1</v>
      </c>
    </row>
    <row r="16" s="158" customFormat="1" ht="164" customHeight="1" spans="1:22">
      <c r="A16" s="186">
        <v>12</v>
      </c>
      <c r="B16" s="216" t="s">
        <v>68</v>
      </c>
      <c r="C16" s="180" t="s">
        <v>69</v>
      </c>
      <c r="D16" s="188" t="s">
        <v>70</v>
      </c>
      <c r="E16" s="188" t="s">
        <v>71</v>
      </c>
      <c r="F16" s="189"/>
      <c r="G16" s="189"/>
      <c r="H16" s="190" t="s">
        <v>21</v>
      </c>
      <c r="I16" s="210" t="s">
        <v>72</v>
      </c>
      <c r="J16" s="199">
        <v>1500</v>
      </c>
      <c r="K16" s="199">
        <v>1500</v>
      </c>
      <c r="L16" s="199">
        <v>1500</v>
      </c>
      <c r="M16" s="200" t="s">
        <v>23</v>
      </c>
      <c r="N16" s="201">
        <v>1</v>
      </c>
      <c r="O16" s="167">
        <f t="shared" si="0"/>
        <v>1</v>
      </c>
      <c r="P16" s="167">
        <f t="shared" si="1"/>
        <v>1</v>
      </c>
      <c r="Q16" s="168" t="str">
        <f>VLOOKUP(B16,[1]清稿!$B$3:$C$46,2,0)</f>
        <v>手术路径导航辅助操作费</v>
      </c>
      <c r="R16" s="158" t="b">
        <f t="shared" si="2"/>
        <v>1</v>
      </c>
      <c r="S16" s="158" t="str">
        <f>VLOOKUP(B16,[2]Sheet1!$B$3:$T$50,18,0)</f>
        <v>丙类</v>
      </c>
      <c r="T16" s="158">
        <f>VLOOKUP(B16,[2]Sheet1!$B$3:$T$50,19,0)</f>
        <v>1</v>
      </c>
      <c r="U16" s="158" t="b">
        <f t="shared" si="3"/>
        <v>1</v>
      </c>
      <c r="V16" s="158" t="b">
        <f t="shared" si="4"/>
        <v>1</v>
      </c>
    </row>
    <row r="17" s="158" customFormat="1" ht="147" customHeight="1" spans="1:22">
      <c r="A17" s="186">
        <v>13</v>
      </c>
      <c r="B17" s="216" t="s">
        <v>73</v>
      </c>
      <c r="C17" s="180" t="s">
        <v>74</v>
      </c>
      <c r="D17" s="181" t="s">
        <v>75</v>
      </c>
      <c r="E17" s="182" t="s">
        <v>76</v>
      </c>
      <c r="F17" s="180"/>
      <c r="G17" s="183"/>
      <c r="H17" s="184" t="s">
        <v>21</v>
      </c>
      <c r="I17" s="205" t="s">
        <v>77</v>
      </c>
      <c r="J17" s="199">
        <v>500</v>
      </c>
      <c r="K17" s="199">
        <v>500</v>
      </c>
      <c r="L17" s="199">
        <v>500</v>
      </c>
      <c r="M17" s="200" t="s">
        <v>61</v>
      </c>
      <c r="N17" s="201">
        <v>0.2</v>
      </c>
      <c r="O17" s="167">
        <f t="shared" si="0"/>
        <v>1</v>
      </c>
      <c r="P17" s="167">
        <f t="shared" si="1"/>
        <v>1</v>
      </c>
      <c r="Q17" s="168" t="str">
        <f>VLOOKUP(B17,[1]清稿!$B$3:$C$46,2,0)</f>
        <v>超声切割刀辅助操作费</v>
      </c>
      <c r="R17" s="158" t="b">
        <f t="shared" si="2"/>
        <v>1</v>
      </c>
      <c r="S17" s="158" t="str">
        <f>VLOOKUP(B17,[2]Sheet1!$B$3:$T$50,18,0)</f>
        <v>丙类</v>
      </c>
      <c r="T17" s="158">
        <f>VLOOKUP(B17,[2]Sheet1!$B$3:$T$50,19,0)</f>
        <v>1</v>
      </c>
      <c r="U17" s="158" t="b">
        <f t="shared" si="3"/>
        <v>0</v>
      </c>
      <c r="V17" s="158" t="b">
        <f t="shared" si="4"/>
        <v>0</v>
      </c>
    </row>
    <row r="18" s="158" customFormat="1" ht="142" customHeight="1" spans="1:22">
      <c r="A18" s="186">
        <v>14</v>
      </c>
      <c r="B18" s="216" t="s">
        <v>78</v>
      </c>
      <c r="C18" s="180" t="s">
        <v>79</v>
      </c>
      <c r="D18" s="181" t="s">
        <v>80</v>
      </c>
      <c r="E18" s="182" t="s">
        <v>81</v>
      </c>
      <c r="F18" s="180"/>
      <c r="G18" s="183"/>
      <c r="H18" s="184" t="s">
        <v>21</v>
      </c>
      <c r="I18" s="205" t="s">
        <v>82</v>
      </c>
      <c r="J18" s="199">
        <v>1000</v>
      </c>
      <c r="K18" s="199">
        <v>1000</v>
      </c>
      <c r="L18" s="199">
        <v>1000</v>
      </c>
      <c r="M18" s="200" t="s">
        <v>23</v>
      </c>
      <c r="N18" s="201">
        <v>1</v>
      </c>
      <c r="O18" s="167">
        <f t="shared" si="0"/>
        <v>1</v>
      </c>
      <c r="P18" s="167">
        <f t="shared" si="1"/>
        <v>1</v>
      </c>
      <c r="Q18" s="168" t="str">
        <f>VLOOKUP(B18,[1]清稿!$B$3:$C$46,2,0)</f>
        <v>超声吸引刀辅助操作费</v>
      </c>
      <c r="R18" s="158" t="b">
        <f t="shared" si="2"/>
        <v>1</v>
      </c>
      <c r="S18" s="158" t="str">
        <f>VLOOKUP(B18,[2]Sheet1!$B$3:$T$50,18,0)</f>
        <v>丙类</v>
      </c>
      <c r="T18" s="158">
        <f>VLOOKUP(B18,[2]Sheet1!$B$3:$T$50,19,0)</f>
        <v>1</v>
      </c>
      <c r="U18" s="158" t="b">
        <f t="shared" si="3"/>
        <v>1</v>
      </c>
      <c r="V18" s="158" t="b">
        <f t="shared" si="4"/>
        <v>1</v>
      </c>
    </row>
    <row r="19" s="158" customFormat="1" ht="208" customHeight="1" spans="1:22">
      <c r="A19" s="186">
        <v>15</v>
      </c>
      <c r="B19" s="216" t="s">
        <v>83</v>
      </c>
      <c r="C19" s="180" t="s">
        <v>84</v>
      </c>
      <c r="D19" s="181" t="s">
        <v>85</v>
      </c>
      <c r="E19" s="182" t="s">
        <v>86</v>
      </c>
      <c r="F19" s="180" t="s">
        <v>87</v>
      </c>
      <c r="G19" s="183"/>
      <c r="H19" s="184" t="s">
        <v>21</v>
      </c>
      <c r="I19" s="211" t="s">
        <v>88</v>
      </c>
      <c r="J19" s="199">
        <v>100</v>
      </c>
      <c r="K19" s="199">
        <v>100</v>
      </c>
      <c r="L19" s="199">
        <v>100</v>
      </c>
      <c r="M19" s="208" t="s">
        <v>61</v>
      </c>
      <c r="N19" s="209">
        <v>0.2</v>
      </c>
      <c r="O19" s="167">
        <f t="shared" si="0"/>
        <v>1</v>
      </c>
      <c r="P19" s="167">
        <f t="shared" si="1"/>
        <v>1</v>
      </c>
      <c r="Q19" s="168" t="str">
        <f>VLOOKUP(B19,[1]清稿!$B$3:$C$46,2,0)</f>
        <v>电刀辅助操作费</v>
      </c>
      <c r="R19" s="158" t="b">
        <f t="shared" si="2"/>
        <v>1</v>
      </c>
      <c r="S19" s="158" t="str">
        <f>VLOOKUP(B19,[2]Sheet1!$B$3:$T$50,18,0)</f>
        <v>乙类</v>
      </c>
      <c r="T19" s="158">
        <f>VLOOKUP(B19,[2]Sheet1!$B$3:$T$50,19,0)</f>
        <v>0.2</v>
      </c>
      <c r="U19" s="158" t="b">
        <f t="shared" si="3"/>
        <v>1</v>
      </c>
      <c r="V19" s="158" t="b">
        <f t="shared" si="4"/>
        <v>1</v>
      </c>
    </row>
    <row r="20" s="158" customFormat="1" ht="84" customHeight="1" spans="1:22">
      <c r="A20" s="186"/>
      <c r="B20" s="216" t="s">
        <v>89</v>
      </c>
      <c r="C20" s="180" t="s">
        <v>90</v>
      </c>
      <c r="D20" s="181"/>
      <c r="E20" s="182"/>
      <c r="F20" s="180"/>
      <c r="G20" s="183"/>
      <c r="H20" s="184"/>
      <c r="I20" s="211"/>
      <c r="J20" s="199">
        <v>900</v>
      </c>
      <c r="K20" s="199">
        <v>900</v>
      </c>
      <c r="L20" s="199">
        <v>900</v>
      </c>
      <c r="M20" s="208" t="s">
        <v>61</v>
      </c>
      <c r="N20" s="209">
        <v>0.2</v>
      </c>
      <c r="O20" s="167"/>
      <c r="P20" s="167"/>
      <c r="Q20" s="168" t="e">
        <f>VLOOKUP(B20,[1]清稿!$B$3:$C$46,2,0)</f>
        <v>#N/A</v>
      </c>
      <c r="R20" s="158" t="e">
        <f t="shared" si="2"/>
        <v>#N/A</v>
      </c>
      <c r="S20" s="158" t="e">
        <f>VLOOKUP(B20,[2]Sheet1!$B$3:$T$50,18,0)</f>
        <v>#N/A</v>
      </c>
      <c r="T20" s="158" t="e">
        <f>VLOOKUP(B20,[2]Sheet1!$B$3:$T$50,19,0)</f>
        <v>#N/A</v>
      </c>
      <c r="U20" s="158" t="e">
        <f t="shared" si="3"/>
        <v>#N/A</v>
      </c>
      <c r="V20" s="158" t="e">
        <f t="shared" si="4"/>
        <v>#N/A</v>
      </c>
    </row>
    <row r="21" s="158" customFormat="1" ht="106" customHeight="1" spans="1:22">
      <c r="A21" s="186">
        <v>16</v>
      </c>
      <c r="B21" s="216" t="s">
        <v>91</v>
      </c>
      <c r="C21" s="180" t="s">
        <v>92</v>
      </c>
      <c r="D21" s="181" t="s">
        <v>93</v>
      </c>
      <c r="E21" s="182" t="s">
        <v>94</v>
      </c>
      <c r="F21" s="180"/>
      <c r="G21" s="183" t="s">
        <v>95</v>
      </c>
      <c r="H21" s="184" t="s">
        <v>21</v>
      </c>
      <c r="I21" s="211" t="s">
        <v>96</v>
      </c>
      <c r="J21" s="199">
        <v>300</v>
      </c>
      <c r="K21" s="199">
        <v>300</v>
      </c>
      <c r="L21" s="199">
        <v>300</v>
      </c>
      <c r="M21" s="200" t="s">
        <v>23</v>
      </c>
      <c r="N21" s="201">
        <v>1</v>
      </c>
      <c r="O21" s="167">
        <f t="shared" ref="O21:O51" si="5">K21/J21</f>
        <v>1</v>
      </c>
      <c r="P21" s="167">
        <f t="shared" ref="P21:P51" si="6">L21/K21</f>
        <v>1</v>
      </c>
      <c r="Q21" s="168" t="str">
        <f>VLOOKUP(B21,[1]清稿!$B$3:$C$46,2,0)</f>
        <v>等离子刀辅助操作费</v>
      </c>
      <c r="R21" s="158" t="b">
        <f t="shared" si="2"/>
        <v>1</v>
      </c>
      <c r="S21" s="158" t="str">
        <f>VLOOKUP(B21,[2]Sheet1!$B$3:$T$50,18,0)</f>
        <v>丙类</v>
      </c>
      <c r="T21" s="158">
        <f>VLOOKUP(B21,[2]Sheet1!$B$3:$T$50,19,0)</f>
        <v>1</v>
      </c>
      <c r="U21" s="158" t="b">
        <f t="shared" si="3"/>
        <v>1</v>
      </c>
      <c r="V21" s="158" t="b">
        <f t="shared" si="4"/>
        <v>1</v>
      </c>
    </row>
    <row r="22" s="158" customFormat="1" ht="86" customHeight="1" spans="1:22">
      <c r="A22" s="186">
        <v>17</v>
      </c>
      <c r="B22" s="219" t="s">
        <v>97</v>
      </c>
      <c r="C22" s="180" t="s">
        <v>98</v>
      </c>
      <c r="D22" s="181"/>
      <c r="E22" s="182"/>
      <c r="F22" s="180"/>
      <c r="G22" s="183"/>
      <c r="H22" s="184"/>
      <c r="I22" s="211"/>
      <c r="J22" s="199">
        <v>300</v>
      </c>
      <c r="K22" s="199">
        <v>300</v>
      </c>
      <c r="L22" s="199">
        <v>300</v>
      </c>
      <c r="M22" s="200" t="s">
        <v>23</v>
      </c>
      <c r="N22" s="201">
        <v>1</v>
      </c>
      <c r="O22" s="167">
        <f t="shared" si="5"/>
        <v>1</v>
      </c>
      <c r="P22" s="167">
        <f t="shared" si="6"/>
        <v>1</v>
      </c>
      <c r="Q22" s="168" t="e">
        <f>VLOOKUP(B22,[1]清稿!$B$3:$C$46,2,0)</f>
        <v>#N/A</v>
      </c>
      <c r="R22" s="158" t="e">
        <f t="shared" si="2"/>
        <v>#N/A</v>
      </c>
      <c r="S22" s="158" t="e">
        <f>VLOOKUP(B22,[2]Sheet1!$B$3:$T$50,18,0)</f>
        <v>#N/A</v>
      </c>
      <c r="T22" s="158" t="e">
        <f>VLOOKUP(B22,[2]Sheet1!$B$3:$T$50,19,0)</f>
        <v>#N/A</v>
      </c>
      <c r="U22" s="158" t="e">
        <f t="shared" si="3"/>
        <v>#N/A</v>
      </c>
      <c r="V22" s="158" t="e">
        <f t="shared" si="4"/>
        <v>#N/A</v>
      </c>
    </row>
    <row r="23" s="158" customFormat="1" ht="146" customHeight="1" spans="1:22">
      <c r="A23" s="186">
        <v>18</v>
      </c>
      <c r="B23" s="216" t="s">
        <v>99</v>
      </c>
      <c r="C23" s="180" t="s">
        <v>100</v>
      </c>
      <c r="D23" s="181" t="s">
        <v>101</v>
      </c>
      <c r="E23" s="182" t="s">
        <v>102</v>
      </c>
      <c r="F23" s="180"/>
      <c r="G23" s="183"/>
      <c r="H23" s="184" t="s">
        <v>21</v>
      </c>
      <c r="I23" s="205" t="s">
        <v>103</v>
      </c>
      <c r="J23" s="199">
        <v>650</v>
      </c>
      <c r="K23" s="199">
        <v>650</v>
      </c>
      <c r="L23" s="199">
        <v>650</v>
      </c>
      <c r="M23" s="200" t="s">
        <v>23</v>
      </c>
      <c r="N23" s="201">
        <v>1</v>
      </c>
      <c r="O23" s="167">
        <f t="shared" si="5"/>
        <v>1</v>
      </c>
      <c r="P23" s="167">
        <f t="shared" si="6"/>
        <v>1</v>
      </c>
      <c r="Q23" s="168" t="str">
        <f>VLOOKUP(B23,[1]清稿!$B$3:$C$46,2,0)</f>
        <v>电磁刀辅助操作费</v>
      </c>
      <c r="R23" s="158" t="b">
        <f t="shared" si="2"/>
        <v>1</v>
      </c>
      <c r="S23" s="158" t="str">
        <f>VLOOKUP(B23,[2]Sheet1!$B$3:$T$50,18,0)</f>
        <v>丙类</v>
      </c>
      <c r="T23" s="158">
        <f>VLOOKUP(B23,[2]Sheet1!$B$3:$T$50,19,0)</f>
        <v>1</v>
      </c>
      <c r="U23" s="158" t="b">
        <f t="shared" si="3"/>
        <v>1</v>
      </c>
      <c r="V23" s="158" t="b">
        <f t="shared" si="4"/>
        <v>1</v>
      </c>
    </row>
    <row r="24" s="158" customFormat="1" ht="109.2" spans="1:22">
      <c r="A24" s="186">
        <v>19</v>
      </c>
      <c r="B24" s="216" t="s">
        <v>104</v>
      </c>
      <c r="C24" s="180" t="s">
        <v>105</v>
      </c>
      <c r="D24" s="181" t="s">
        <v>106</v>
      </c>
      <c r="E24" s="182" t="s">
        <v>107</v>
      </c>
      <c r="F24" s="180"/>
      <c r="G24" s="183"/>
      <c r="H24" s="184" t="s">
        <v>21</v>
      </c>
      <c r="I24" s="212" t="s">
        <v>108</v>
      </c>
      <c r="J24" s="199">
        <v>400</v>
      </c>
      <c r="K24" s="199">
        <v>400</v>
      </c>
      <c r="L24" s="199">
        <v>400</v>
      </c>
      <c r="M24" s="208" t="s">
        <v>61</v>
      </c>
      <c r="N24" s="209">
        <v>0.2</v>
      </c>
      <c r="O24" s="167">
        <f t="shared" si="5"/>
        <v>1</v>
      </c>
      <c r="P24" s="167">
        <f t="shared" si="6"/>
        <v>1</v>
      </c>
      <c r="Q24" s="168" t="str">
        <f>VLOOKUP(B24,[1]清稿!$B$3:$C$46,2,0)</f>
        <v>激光辅助操作费</v>
      </c>
      <c r="R24" s="158" t="b">
        <f t="shared" si="2"/>
        <v>1</v>
      </c>
      <c r="S24" s="158" t="str">
        <f>VLOOKUP(B24,[2]Sheet1!$B$3:$T$50,18,0)</f>
        <v>乙类</v>
      </c>
      <c r="T24" s="158">
        <f>VLOOKUP(B24,[2]Sheet1!$B$3:$T$50,19,0)</f>
        <v>0.2</v>
      </c>
      <c r="U24" s="158" t="b">
        <f t="shared" si="3"/>
        <v>1</v>
      </c>
      <c r="V24" s="158" t="b">
        <f t="shared" si="4"/>
        <v>1</v>
      </c>
    </row>
    <row r="25" s="158" customFormat="1" ht="122" customHeight="1" spans="1:22">
      <c r="A25" s="186">
        <v>20</v>
      </c>
      <c r="B25" s="216" t="s">
        <v>109</v>
      </c>
      <c r="C25" s="180" t="s">
        <v>110</v>
      </c>
      <c r="D25" s="181" t="s">
        <v>111</v>
      </c>
      <c r="E25" s="182" t="s">
        <v>112</v>
      </c>
      <c r="F25" s="180"/>
      <c r="G25" s="183"/>
      <c r="H25" s="184" t="s">
        <v>21</v>
      </c>
      <c r="I25" s="202" t="s">
        <v>113</v>
      </c>
      <c r="J25" s="199">
        <v>3000</v>
      </c>
      <c r="K25" s="199">
        <v>2700</v>
      </c>
      <c r="L25" s="199">
        <v>2430</v>
      </c>
      <c r="M25" s="200" t="s">
        <v>23</v>
      </c>
      <c r="N25" s="201">
        <v>1</v>
      </c>
      <c r="O25" s="167">
        <f t="shared" si="5"/>
        <v>0.9</v>
      </c>
      <c r="P25" s="167">
        <f t="shared" si="6"/>
        <v>0.9</v>
      </c>
      <c r="Q25" s="168" t="str">
        <f>VLOOKUP(B25,[1]清稿!$B$3:$C$46,2,0)</f>
        <v>飞秒激光辅助操作费</v>
      </c>
      <c r="R25" s="158" t="b">
        <f t="shared" si="2"/>
        <v>1</v>
      </c>
      <c r="S25" s="158" t="str">
        <f>VLOOKUP(B25,[2]Sheet1!$B$3:$T$50,18,0)</f>
        <v>丙类</v>
      </c>
      <c r="T25" s="158">
        <f>VLOOKUP(B25,[2]Sheet1!$B$3:$T$50,19,0)</f>
        <v>1</v>
      </c>
      <c r="U25" s="158" t="b">
        <f t="shared" si="3"/>
        <v>1</v>
      </c>
      <c r="V25" s="158" t="b">
        <f t="shared" si="4"/>
        <v>1</v>
      </c>
    </row>
    <row r="26" s="158" customFormat="1" ht="121" customHeight="1" spans="1:22">
      <c r="A26" s="186">
        <v>21</v>
      </c>
      <c r="B26" s="216" t="s">
        <v>114</v>
      </c>
      <c r="C26" s="180" t="s">
        <v>115</v>
      </c>
      <c r="D26" s="181" t="s">
        <v>116</v>
      </c>
      <c r="E26" s="182" t="s">
        <v>112</v>
      </c>
      <c r="F26" s="180"/>
      <c r="G26" s="183"/>
      <c r="H26" s="184" t="s">
        <v>21</v>
      </c>
      <c r="I26" s="202" t="s">
        <v>113</v>
      </c>
      <c r="J26" s="199">
        <v>500</v>
      </c>
      <c r="K26" s="199">
        <v>450</v>
      </c>
      <c r="L26" s="199">
        <v>405</v>
      </c>
      <c r="M26" s="200" t="s">
        <v>23</v>
      </c>
      <c r="N26" s="201">
        <v>1</v>
      </c>
      <c r="O26" s="167">
        <f t="shared" si="5"/>
        <v>0.9</v>
      </c>
      <c r="P26" s="167">
        <f t="shared" si="6"/>
        <v>0.9</v>
      </c>
      <c r="Q26" s="168" t="str">
        <f>VLOOKUP(B26,[1]清稿!$B$3:$C$46,2,0)</f>
        <v>准分子激光辅助操作费</v>
      </c>
      <c r="R26" s="158" t="b">
        <f t="shared" si="2"/>
        <v>1</v>
      </c>
      <c r="S26" s="158" t="str">
        <f>VLOOKUP(B26,[2]Sheet1!$B$3:$T$50,18,0)</f>
        <v>丙类</v>
      </c>
      <c r="T26" s="158">
        <f>VLOOKUP(B26,[2]Sheet1!$B$3:$T$50,19,0)</f>
        <v>1</v>
      </c>
      <c r="U26" s="158" t="b">
        <f t="shared" si="3"/>
        <v>1</v>
      </c>
      <c r="V26" s="158" t="b">
        <f t="shared" si="4"/>
        <v>1</v>
      </c>
    </row>
    <row r="27" s="158" customFormat="1" ht="129.6" spans="1:22">
      <c r="A27" s="186">
        <v>22</v>
      </c>
      <c r="B27" s="216" t="s">
        <v>117</v>
      </c>
      <c r="C27" s="180" t="s">
        <v>118</v>
      </c>
      <c r="D27" s="181" t="s">
        <v>119</v>
      </c>
      <c r="E27" s="182" t="s">
        <v>120</v>
      </c>
      <c r="F27" s="180"/>
      <c r="G27" s="183"/>
      <c r="H27" s="184" t="s">
        <v>21</v>
      </c>
      <c r="I27" s="210" t="s">
        <v>121</v>
      </c>
      <c r="J27" s="199">
        <v>100</v>
      </c>
      <c r="K27" s="199">
        <v>100</v>
      </c>
      <c r="L27" s="199">
        <v>100</v>
      </c>
      <c r="M27" s="200" t="s">
        <v>23</v>
      </c>
      <c r="N27" s="201">
        <v>1</v>
      </c>
      <c r="O27" s="167">
        <f t="shared" si="5"/>
        <v>1</v>
      </c>
      <c r="P27" s="167">
        <f t="shared" si="6"/>
        <v>1</v>
      </c>
      <c r="Q27" s="168" t="str">
        <f>VLOOKUP(B27,[1]清稿!$B$3:$C$46,2,0)</f>
        <v>射频辅助操作费</v>
      </c>
      <c r="R27" s="158" t="b">
        <f t="shared" si="2"/>
        <v>1</v>
      </c>
      <c r="S27" s="158" t="str">
        <f>VLOOKUP(B27,[2]Sheet1!$B$3:$T$50,18,0)</f>
        <v>丙类</v>
      </c>
      <c r="T27" s="158">
        <f>VLOOKUP(B27,[2]Sheet1!$B$3:$T$50,19,0)</f>
        <v>1</v>
      </c>
      <c r="U27" s="158" t="b">
        <f t="shared" si="3"/>
        <v>1</v>
      </c>
      <c r="V27" s="158" t="b">
        <f t="shared" si="4"/>
        <v>1</v>
      </c>
    </row>
    <row r="28" s="158" customFormat="1" ht="136" customHeight="1" spans="1:22">
      <c r="A28" s="186">
        <v>23</v>
      </c>
      <c r="B28" s="216" t="s">
        <v>122</v>
      </c>
      <c r="C28" s="180" t="s">
        <v>123</v>
      </c>
      <c r="D28" s="181" t="s">
        <v>124</v>
      </c>
      <c r="E28" s="182" t="s">
        <v>125</v>
      </c>
      <c r="F28" s="180"/>
      <c r="G28" s="183"/>
      <c r="H28" s="184" t="s">
        <v>21</v>
      </c>
      <c r="I28" s="205" t="s">
        <v>126</v>
      </c>
      <c r="J28" s="199">
        <v>700</v>
      </c>
      <c r="K28" s="199">
        <v>700</v>
      </c>
      <c r="L28" s="199">
        <v>700</v>
      </c>
      <c r="M28" s="200" t="s">
        <v>23</v>
      </c>
      <c r="N28" s="201">
        <v>1</v>
      </c>
      <c r="O28" s="167">
        <f t="shared" si="5"/>
        <v>1</v>
      </c>
      <c r="P28" s="167">
        <f t="shared" si="6"/>
        <v>1</v>
      </c>
      <c r="Q28" s="168" t="str">
        <f>VLOOKUP(B28,[1]清稿!$B$3:$C$46,2,0)</f>
        <v>微波辅助操作费</v>
      </c>
      <c r="R28" s="158" t="b">
        <f t="shared" si="2"/>
        <v>1</v>
      </c>
      <c r="S28" s="158" t="str">
        <f>VLOOKUP(B28,[2]Sheet1!$B$3:$T$50,18,0)</f>
        <v>丙类</v>
      </c>
      <c r="T28" s="158">
        <f>VLOOKUP(B28,[2]Sheet1!$B$3:$T$50,19,0)</f>
        <v>1</v>
      </c>
      <c r="U28" s="158" t="b">
        <f t="shared" si="3"/>
        <v>1</v>
      </c>
      <c r="V28" s="158" t="b">
        <f t="shared" si="4"/>
        <v>1</v>
      </c>
    </row>
    <row r="29" s="158" customFormat="1" ht="129.6" spans="1:22">
      <c r="A29" s="186">
        <v>24</v>
      </c>
      <c r="B29" s="216" t="s">
        <v>127</v>
      </c>
      <c r="C29" s="180" t="s">
        <v>128</v>
      </c>
      <c r="D29" s="181" t="s">
        <v>129</v>
      </c>
      <c r="E29" s="182" t="s">
        <v>130</v>
      </c>
      <c r="F29" s="180"/>
      <c r="G29" s="183"/>
      <c r="H29" s="184" t="s">
        <v>21</v>
      </c>
      <c r="I29" s="205" t="s">
        <v>131</v>
      </c>
      <c r="J29" s="199">
        <v>100</v>
      </c>
      <c r="K29" s="199">
        <v>100</v>
      </c>
      <c r="L29" s="199">
        <v>100</v>
      </c>
      <c r="M29" s="200" t="s">
        <v>61</v>
      </c>
      <c r="N29" s="201">
        <v>0.2</v>
      </c>
      <c r="O29" s="167">
        <f t="shared" si="5"/>
        <v>1</v>
      </c>
      <c r="P29" s="167">
        <f t="shared" si="6"/>
        <v>1</v>
      </c>
      <c r="Q29" s="168" t="str">
        <f>VLOOKUP(B29,[1]清稿!$B$3:$C$46,2,0)</f>
        <v>冷冻辅助操作费</v>
      </c>
      <c r="R29" s="158" t="b">
        <f t="shared" si="2"/>
        <v>1</v>
      </c>
      <c r="S29" s="158" t="str">
        <f>VLOOKUP(B29,[2]Sheet1!$B$3:$T$50,18,0)</f>
        <v>乙类</v>
      </c>
      <c r="T29" s="158">
        <f>VLOOKUP(B29,[2]Sheet1!$B$3:$T$50,19,0)</f>
        <v>0.2</v>
      </c>
      <c r="U29" s="158" t="b">
        <f t="shared" si="3"/>
        <v>1</v>
      </c>
      <c r="V29" s="158" t="b">
        <f t="shared" si="4"/>
        <v>1</v>
      </c>
    </row>
    <row r="30" s="158" customFormat="1" ht="129.6" spans="1:22">
      <c r="A30" s="186">
        <v>25</v>
      </c>
      <c r="B30" s="216" t="s">
        <v>132</v>
      </c>
      <c r="C30" s="180" t="s">
        <v>133</v>
      </c>
      <c r="D30" s="181" t="s">
        <v>134</v>
      </c>
      <c r="E30" s="182" t="s">
        <v>135</v>
      </c>
      <c r="F30" s="180"/>
      <c r="G30" s="183"/>
      <c r="H30" s="184" t="s">
        <v>21</v>
      </c>
      <c r="I30" s="205" t="s">
        <v>136</v>
      </c>
      <c r="J30" s="213">
        <v>1300</v>
      </c>
      <c r="K30" s="213">
        <v>1300</v>
      </c>
      <c r="L30" s="213">
        <v>1300</v>
      </c>
      <c r="M30" s="200" t="s">
        <v>23</v>
      </c>
      <c r="N30" s="201">
        <v>1</v>
      </c>
      <c r="O30" s="167">
        <f t="shared" si="5"/>
        <v>1</v>
      </c>
      <c r="P30" s="167">
        <f t="shared" si="6"/>
        <v>1</v>
      </c>
      <c r="Q30" s="168" t="str">
        <f>VLOOKUP(B30,[1]清稿!$B$3:$C$46,2,0)</f>
        <v>微动力辅助操作费</v>
      </c>
      <c r="R30" s="158" t="b">
        <f t="shared" si="2"/>
        <v>1</v>
      </c>
      <c r="S30" s="158" t="str">
        <f>VLOOKUP(B30,[2]Sheet1!$B$3:$T$50,18,0)</f>
        <v>丙类</v>
      </c>
      <c r="T30" s="158">
        <f>VLOOKUP(B30,[2]Sheet1!$B$3:$T$50,19,0)</f>
        <v>1</v>
      </c>
      <c r="U30" s="158" t="b">
        <f t="shared" si="3"/>
        <v>1</v>
      </c>
      <c r="V30" s="158" t="b">
        <f t="shared" si="4"/>
        <v>1</v>
      </c>
    </row>
    <row r="31" s="158" customFormat="1" ht="129.6" spans="1:22">
      <c r="A31" s="186">
        <v>26</v>
      </c>
      <c r="B31" s="216" t="s">
        <v>137</v>
      </c>
      <c r="C31" s="180" t="s">
        <v>138</v>
      </c>
      <c r="D31" s="181" t="s">
        <v>139</v>
      </c>
      <c r="E31" s="182" t="s">
        <v>140</v>
      </c>
      <c r="F31" s="180"/>
      <c r="G31" s="183"/>
      <c r="H31" s="184" t="s">
        <v>21</v>
      </c>
      <c r="I31" s="205" t="s">
        <v>141</v>
      </c>
      <c r="J31" s="199">
        <v>170</v>
      </c>
      <c r="K31" s="199">
        <v>170</v>
      </c>
      <c r="L31" s="199">
        <v>170</v>
      </c>
      <c r="M31" s="200" t="s">
        <v>23</v>
      </c>
      <c r="N31" s="201">
        <v>1</v>
      </c>
      <c r="O31" s="167">
        <f t="shared" si="5"/>
        <v>1</v>
      </c>
      <c r="P31" s="167">
        <f t="shared" si="6"/>
        <v>1</v>
      </c>
      <c r="Q31" s="168" t="str">
        <f>VLOOKUP(B31,[1]清稿!$B$3:$C$46,2,0)</f>
        <v>微动力辅助操作费（口腔）</v>
      </c>
      <c r="R31" s="158" t="b">
        <f t="shared" si="2"/>
        <v>1</v>
      </c>
      <c r="S31" s="158" t="str">
        <f>VLOOKUP(B31,[2]Sheet1!$B$3:$T$50,18,0)</f>
        <v>丙类</v>
      </c>
      <c r="T31" s="158">
        <f>VLOOKUP(B31,[2]Sheet1!$B$3:$T$50,19,0)</f>
        <v>1</v>
      </c>
      <c r="U31" s="158" t="b">
        <f t="shared" si="3"/>
        <v>1</v>
      </c>
      <c r="V31" s="158" t="b">
        <f t="shared" si="4"/>
        <v>1</v>
      </c>
    </row>
    <row r="32" s="158" customFormat="1" ht="148" customHeight="1" spans="1:22">
      <c r="A32" s="186">
        <v>27</v>
      </c>
      <c r="B32" s="216" t="s">
        <v>142</v>
      </c>
      <c r="C32" s="180" t="s">
        <v>143</v>
      </c>
      <c r="D32" s="181" t="s">
        <v>144</v>
      </c>
      <c r="E32" s="182" t="s">
        <v>135</v>
      </c>
      <c r="F32" s="180"/>
      <c r="G32" s="183"/>
      <c r="H32" s="184" t="s">
        <v>21</v>
      </c>
      <c r="I32" s="205" t="s">
        <v>145</v>
      </c>
      <c r="J32" s="199">
        <v>500</v>
      </c>
      <c r="K32" s="199">
        <v>450</v>
      </c>
      <c r="L32" s="199">
        <v>400</v>
      </c>
      <c r="M32" s="200" t="s">
        <v>23</v>
      </c>
      <c r="N32" s="201">
        <v>1</v>
      </c>
      <c r="O32" s="167">
        <f t="shared" si="5"/>
        <v>0.9</v>
      </c>
      <c r="P32" s="167">
        <f t="shared" si="6"/>
        <v>0.888888888888889</v>
      </c>
      <c r="Q32" s="168" t="str">
        <f>VLOOKUP(B32,[1]清稿!$B$3:$C$46,2,0)</f>
        <v>水动力辅助操作费</v>
      </c>
      <c r="R32" s="158" t="b">
        <f t="shared" si="2"/>
        <v>1</v>
      </c>
      <c r="S32" s="158" t="str">
        <f>VLOOKUP(B32,[2]Sheet1!$B$3:$T$50,18,0)</f>
        <v>丙类</v>
      </c>
      <c r="T32" s="158">
        <f>VLOOKUP(B32,[2]Sheet1!$B$3:$T$50,19,0)</f>
        <v>1</v>
      </c>
      <c r="U32" s="158" t="b">
        <f t="shared" si="3"/>
        <v>1</v>
      </c>
      <c r="V32" s="158" t="b">
        <f t="shared" si="4"/>
        <v>1</v>
      </c>
    </row>
    <row r="33" s="158" customFormat="1" ht="158.4" spans="1:22">
      <c r="A33" s="186">
        <v>28</v>
      </c>
      <c r="B33" s="216" t="s">
        <v>146</v>
      </c>
      <c r="C33" s="180" t="s">
        <v>147</v>
      </c>
      <c r="D33" s="181" t="s">
        <v>148</v>
      </c>
      <c r="E33" s="182" t="s">
        <v>149</v>
      </c>
      <c r="F33" s="180"/>
      <c r="G33" s="183"/>
      <c r="H33" s="184" t="s">
        <v>150</v>
      </c>
      <c r="I33" s="210" t="s">
        <v>151</v>
      </c>
      <c r="J33" s="199">
        <v>70</v>
      </c>
      <c r="K33" s="199">
        <v>60</v>
      </c>
      <c r="L33" s="199">
        <v>50</v>
      </c>
      <c r="M33" s="208" t="s">
        <v>61</v>
      </c>
      <c r="N33" s="209">
        <v>0.3</v>
      </c>
      <c r="O33" s="167">
        <f t="shared" si="5"/>
        <v>0.857142857142857</v>
      </c>
      <c r="P33" s="167">
        <f t="shared" si="6"/>
        <v>0.833333333333333</v>
      </c>
      <c r="Q33" s="168" t="str">
        <f>VLOOKUP(B33,[1]清稿!$B$3:$C$46,2,0)</f>
        <v>X线透视引导辅助操作费（平扫）</v>
      </c>
      <c r="R33" s="158" t="b">
        <f t="shared" si="2"/>
        <v>1</v>
      </c>
      <c r="S33" s="158" t="str">
        <f>VLOOKUP(B33,[2]Sheet1!$B$3:$T$50,18,0)</f>
        <v>乙类</v>
      </c>
      <c r="T33" s="158">
        <f>VLOOKUP(B33,[2]Sheet1!$B$3:$T$50,19,0)</f>
        <v>0.3</v>
      </c>
      <c r="U33" s="158" t="b">
        <f t="shared" si="3"/>
        <v>1</v>
      </c>
      <c r="V33" s="158" t="b">
        <f t="shared" si="4"/>
        <v>1</v>
      </c>
    </row>
    <row r="34" s="158" customFormat="1" ht="158.4" spans="1:22">
      <c r="A34" s="186">
        <v>29</v>
      </c>
      <c r="B34" s="216" t="s">
        <v>152</v>
      </c>
      <c r="C34" s="180" t="s">
        <v>153</v>
      </c>
      <c r="D34" s="181" t="s">
        <v>154</v>
      </c>
      <c r="E34" s="182" t="s">
        <v>155</v>
      </c>
      <c r="F34" s="180"/>
      <c r="G34" s="183"/>
      <c r="H34" s="184" t="s">
        <v>150</v>
      </c>
      <c r="I34" s="210" t="s">
        <v>156</v>
      </c>
      <c r="J34" s="199">
        <v>225</v>
      </c>
      <c r="K34" s="199">
        <v>200</v>
      </c>
      <c r="L34" s="199">
        <v>180</v>
      </c>
      <c r="M34" s="208" t="s">
        <v>61</v>
      </c>
      <c r="N34" s="209">
        <v>0.3</v>
      </c>
      <c r="O34" s="167">
        <f t="shared" si="5"/>
        <v>0.888888888888889</v>
      </c>
      <c r="P34" s="167">
        <f t="shared" si="6"/>
        <v>0.9</v>
      </c>
      <c r="Q34" s="168" t="str">
        <f>VLOOKUP(B34,[1]清稿!$B$3:$C$46,2,0)</f>
        <v>X线透视引导辅助操作费（机械臂-二维成像）</v>
      </c>
      <c r="R34" s="158" t="b">
        <f t="shared" si="2"/>
        <v>1</v>
      </c>
      <c r="S34" s="158" t="str">
        <f>VLOOKUP(B34,[2]Sheet1!$B$3:$T$50,18,0)</f>
        <v>乙类</v>
      </c>
      <c r="T34" s="158">
        <f>VLOOKUP(B34,[2]Sheet1!$B$3:$T$50,19,0)</f>
        <v>0.3</v>
      </c>
      <c r="U34" s="158" t="b">
        <f t="shared" si="3"/>
        <v>1</v>
      </c>
      <c r="V34" s="158" t="b">
        <f t="shared" si="4"/>
        <v>1</v>
      </c>
    </row>
    <row r="35" s="158" customFormat="1" ht="149" customHeight="1" spans="1:22">
      <c r="A35" s="186">
        <v>30</v>
      </c>
      <c r="B35" s="216" t="s">
        <v>157</v>
      </c>
      <c r="C35" s="180" t="s">
        <v>158</v>
      </c>
      <c r="D35" s="181" t="s">
        <v>159</v>
      </c>
      <c r="E35" s="182" t="s">
        <v>149</v>
      </c>
      <c r="F35" s="180"/>
      <c r="G35" s="183"/>
      <c r="H35" s="184" t="s">
        <v>150</v>
      </c>
      <c r="I35" s="210" t="s">
        <v>160</v>
      </c>
      <c r="J35" s="199">
        <v>350</v>
      </c>
      <c r="K35" s="199">
        <v>310</v>
      </c>
      <c r="L35" s="199">
        <v>280</v>
      </c>
      <c r="M35" s="208" t="s">
        <v>61</v>
      </c>
      <c r="N35" s="209">
        <v>0.3</v>
      </c>
      <c r="O35" s="167">
        <f t="shared" si="5"/>
        <v>0.885714285714286</v>
      </c>
      <c r="P35" s="167">
        <f t="shared" si="6"/>
        <v>0.903225806451613</v>
      </c>
      <c r="Q35" s="168" t="str">
        <f>VLOOKUP(B35,[1]清稿!$B$3:$C$46,2,0)</f>
        <v>X线透视引导辅助操作费（机械臂-三维成像）</v>
      </c>
      <c r="R35" s="158" t="b">
        <f t="shared" si="2"/>
        <v>1</v>
      </c>
      <c r="S35" s="158" t="str">
        <f>VLOOKUP(B35,[2]Sheet1!$B$3:$T$50,18,0)</f>
        <v>乙类</v>
      </c>
      <c r="T35" s="158">
        <f>VLOOKUP(B35,[2]Sheet1!$B$3:$T$50,19,0)</f>
        <v>0.3</v>
      </c>
      <c r="U35" s="158" t="b">
        <f t="shared" si="3"/>
        <v>1</v>
      </c>
      <c r="V35" s="158" t="b">
        <f t="shared" si="4"/>
        <v>1</v>
      </c>
    </row>
    <row r="36" s="158" customFormat="1" ht="158.4" spans="1:22">
      <c r="A36" s="186">
        <v>31</v>
      </c>
      <c r="B36" s="216" t="s">
        <v>161</v>
      </c>
      <c r="C36" s="180" t="s">
        <v>162</v>
      </c>
      <c r="D36" s="181" t="s">
        <v>163</v>
      </c>
      <c r="E36" s="182" t="s">
        <v>164</v>
      </c>
      <c r="F36" s="180"/>
      <c r="G36" s="183"/>
      <c r="H36" s="184" t="s">
        <v>150</v>
      </c>
      <c r="I36" s="210" t="s">
        <v>165</v>
      </c>
      <c r="J36" s="199">
        <v>225</v>
      </c>
      <c r="K36" s="199">
        <v>200</v>
      </c>
      <c r="L36" s="199">
        <v>180</v>
      </c>
      <c r="M36" s="208" t="s">
        <v>61</v>
      </c>
      <c r="N36" s="209">
        <v>0.3</v>
      </c>
      <c r="O36" s="167">
        <f t="shared" si="5"/>
        <v>0.888888888888889</v>
      </c>
      <c r="P36" s="167">
        <f t="shared" si="6"/>
        <v>0.9</v>
      </c>
      <c r="Q36" s="168" t="str">
        <f>VLOOKUP(B36,[1]清稿!$B$3:$C$46,2,0)</f>
        <v>X线透视引导辅助操作费（数字减影）</v>
      </c>
      <c r="R36" s="158" t="b">
        <f t="shared" si="2"/>
        <v>1</v>
      </c>
      <c r="S36" s="158" t="str">
        <f>VLOOKUP(B36,[2]Sheet1!$B$3:$T$50,18,0)</f>
        <v>乙类</v>
      </c>
      <c r="T36" s="158">
        <f>VLOOKUP(B36,[2]Sheet1!$B$3:$T$50,19,0)</f>
        <v>0.3</v>
      </c>
      <c r="U36" s="158" t="b">
        <f t="shared" si="3"/>
        <v>1</v>
      </c>
      <c r="V36" s="158" t="b">
        <f t="shared" si="4"/>
        <v>1</v>
      </c>
    </row>
    <row r="37" s="158" customFormat="1" ht="172.8" spans="1:22">
      <c r="A37" s="186">
        <v>32</v>
      </c>
      <c r="B37" s="216" t="s">
        <v>166</v>
      </c>
      <c r="C37" s="180" t="s">
        <v>167</v>
      </c>
      <c r="D37" s="181" t="s">
        <v>168</v>
      </c>
      <c r="E37" s="182" t="s">
        <v>169</v>
      </c>
      <c r="F37" s="180"/>
      <c r="G37" s="183"/>
      <c r="H37" s="184" t="s">
        <v>150</v>
      </c>
      <c r="I37" s="210" t="s">
        <v>170</v>
      </c>
      <c r="J37" s="199">
        <v>360</v>
      </c>
      <c r="K37" s="199">
        <v>320</v>
      </c>
      <c r="L37" s="199">
        <v>290</v>
      </c>
      <c r="M37" s="208" t="s">
        <v>61</v>
      </c>
      <c r="N37" s="209">
        <v>0.3</v>
      </c>
      <c r="O37" s="167">
        <f t="shared" si="5"/>
        <v>0.888888888888889</v>
      </c>
      <c r="P37" s="167">
        <f t="shared" si="6"/>
        <v>0.90625</v>
      </c>
      <c r="Q37" s="168" t="str">
        <f>VLOOKUP(B37,[1]清稿!$B$3:$C$46,2,0)</f>
        <v>计算机体层扫描引导辅助操作费</v>
      </c>
      <c r="R37" s="158" t="b">
        <f t="shared" si="2"/>
        <v>1</v>
      </c>
      <c r="S37" s="158" t="str">
        <f>VLOOKUP(B37,[2]Sheet1!$B$3:$T$50,18,0)</f>
        <v>乙类</v>
      </c>
      <c r="T37" s="158">
        <f>VLOOKUP(B37,[2]Sheet1!$B$3:$T$50,19,0)</f>
        <v>0.3</v>
      </c>
      <c r="U37" s="158" t="b">
        <f t="shared" si="3"/>
        <v>1</v>
      </c>
      <c r="V37" s="158" t="b">
        <f t="shared" si="4"/>
        <v>1</v>
      </c>
    </row>
    <row r="38" s="158" customFormat="1" ht="189" customHeight="1" spans="1:22">
      <c r="A38" s="186">
        <v>33</v>
      </c>
      <c r="B38" s="216" t="s">
        <v>171</v>
      </c>
      <c r="C38" s="180" t="s">
        <v>172</v>
      </c>
      <c r="D38" s="181" t="s">
        <v>173</v>
      </c>
      <c r="E38" s="182" t="s">
        <v>169</v>
      </c>
      <c r="F38" s="180"/>
      <c r="G38" s="183"/>
      <c r="H38" s="184" t="s">
        <v>150</v>
      </c>
      <c r="I38" s="210" t="s">
        <v>174</v>
      </c>
      <c r="J38" s="199">
        <v>405</v>
      </c>
      <c r="K38" s="199">
        <v>365</v>
      </c>
      <c r="L38" s="199">
        <v>325</v>
      </c>
      <c r="M38" s="208" t="s">
        <v>61</v>
      </c>
      <c r="N38" s="209">
        <v>0.3</v>
      </c>
      <c r="O38" s="167">
        <f t="shared" si="5"/>
        <v>0.901234567901235</v>
      </c>
      <c r="P38" s="167">
        <f t="shared" si="6"/>
        <v>0.89041095890411</v>
      </c>
      <c r="Q38" s="168" t="str">
        <f>VLOOKUP(B38,[1]清稿!$B$3:$C$46,2,0)</f>
        <v>磁共振引导辅助操作费</v>
      </c>
      <c r="R38" s="158" t="b">
        <f t="shared" si="2"/>
        <v>1</v>
      </c>
      <c r="S38" s="158" t="str">
        <f>VLOOKUP(B38,[2]Sheet1!$B$3:$T$50,18,0)</f>
        <v>乙类</v>
      </c>
      <c r="T38" s="158">
        <f>VLOOKUP(B38,[2]Sheet1!$B$3:$T$50,19,0)</f>
        <v>0.3</v>
      </c>
      <c r="U38" s="158" t="b">
        <f t="shared" si="3"/>
        <v>1</v>
      </c>
      <c r="V38" s="158" t="b">
        <f t="shared" si="4"/>
        <v>1</v>
      </c>
    </row>
    <row r="39" s="158" customFormat="1" ht="144" spans="1:22">
      <c r="A39" s="186">
        <v>34</v>
      </c>
      <c r="B39" s="216" t="s">
        <v>175</v>
      </c>
      <c r="C39" s="180" t="s">
        <v>176</v>
      </c>
      <c r="D39" s="181" t="s">
        <v>177</v>
      </c>
      <c r="E39" s="182" t="s">
        <v>178</v>
      </c>
      <c r="F39" s="180" t="s">
        <v>179</v>
      </c>
      <c r="G39" s="183"/>
      <c r="H39" s="184" t="s">
        <v>180</v>
      </c>
      <c r="I39" s="210" t="s">
        <v>181</v>
      </c>
      <c r="J39" s="199">
        <v>35</v>
      </c>
      <c r="K39" s="199">
        <v>30</v>
      </c>
      <c r="L39" s="199">
        <v>25</v>
      </c>
      <c r="M39" s="208" t="s">
        <v>61</v>
      </c>
      <c r="N39" s="209">
        <v>0.3</v>
      </c>
      <c r="O39" s="167">
        <f t="shared" si="5"/>
        <v>0.857142857142857</v>
      </c>
      <c r="P39" s="167">
        <f t="shared" si="6"/>
        <v>0.833333333333333</v>
      </c>
      <c r="Q39" s="168" t="str">
        <f>VLOOKUP(B39,[1]清稿!$B$3:$C$46,2,0)</f>
        <v>超声引导辅助操作费（治疗）</v>
      </c>
      <c r="R39" s="158" t="b">
        <f t="shared" si="2"/>
        <v>1</v>
      </c>
      <c r="S39" s="158" t="str">
        <f>VLOOKUP(B39,[2]Sheet1!$B$3:$T$50,18,0)</f>
        <v>乙类</v>
      </c>
      <c r="T39" s="158">
        <f>VLOOKUP(B39,[2]Sheet1!$B$3:$T$50,19,0)</f>
        <v>0.3</v>
      </c>
      <c r="U39" s="158" t="b">
        <f t="shared" si="3"/>
        <v>1</v>
      </c>
      <c r="V39" s="158" t="b">
        <f t="shared" si="4"/>
        <v>1</v>
      </c>
    </row>
    <row r="40" s="158" customFormat="1" ht="144" spans="1:22">
      <c r="A40" s="186">
        <v>35</v>
      </c>
      <c r="B40" s="219" t="s">
        <v>182</v>
      </c>
      <c r="C40" s="180" t="s">
        <v>183</v>
      </c>
      <c r="D40" s="181"/>
      <c r="E40" s="182"/>
      <c r="F40" s="180"/>
      <c r="G40" s="183"/>
      <c r="H40" s="184"/>
      <c r="I40" s="202" t="s">
        <v>184</v>
      </c>
      <c r="J40" s="199">
        <v>35</v>
      </c>
      <c r="K40" s="199">
        <v>30</v>
      </c>
      <c r="L40" s="199">
        <v>25</v>
      </c>
      <c r="M40" s="208" t="s">
        <v>61</v>
      </c>
      <c r="N40" s="209">
        <v>0.3</v>
      </c>
      <c r="O40" s="167">
        <f t="shared" si="5"/>
        <v>0.857142857142857</v>
      </c>
      <c r="P40" s="167">
        <f t="shared" si="6"/>
        <v>0.833333333333333</v>
      </c>
      <c r="Q40" s="168" t="e">
        <f>VLOOKUP(B40,[1]清稿!$B$3:$C$46,2,0)</f>
        <v>#N/A</v>
      </c>
      <c r="R40" s="158" t="e">
        <f t="shared" si="2"/>
        <v>#N/A</v>
      </c>
      <c r="S40" s="158" t="e">
        <f>VLOOKUP(B40,[2]Sheet1!$B$3:$T$50,18,0)</f>
        <v>#N/A</v>
      </c>
      <c r="T40" s="158" t="e">
        <f>VLOOKUP(B40,[2]Sheet1!$B$3:$T$50,19,0)</f>
        <v>#N/A</v>
      </c>
      <c r="U40" s="158" t="e">
        <f t="shared" si="3"/>
        <v>#N/A</v>
      </c>
      <c r="V40" s="158" t="e">
        <f t="shared" si="4"/>
        <v>#N/A</v>
      </c>
    </row>
    <row r="41" s="158" customFormat="1" ht="93.6" spans="1:22">
      <c r="A41" s="186">
        <v>36</v>
      </c>
      <c r="B41" s="219" t="s">
        <v>185</v>
      </c>
      <c r="C41" s="180" t="s">
        <v>186</v>
      </c>
      <c r="D41" s="181"/>
      <c r="E41" s="182"/>
      <c r="F41" s="180"/>
      <c r="G41" s="183"/>
      <c r="H41" s="184"/>
      <c r="I41" s="212" t="s">
        <v>187</v>
      </c>
      <c r="J41" s="199">
        <v>-15</v>
      </c>
      <c r="K41" s="199">
        <v>-15</v>
      </c>
      <c r="L41" s="199">
        <v>-15</v>
      </c>
      <c r="M41" s="208" t="s">
        <v>61</v>
      </c>
      <c r="N41" s="209">
        <v>0.3</v>
      </c>
      <c r="O41" s="167">
        <f t="shared" si="5"/>
        <v>1</v>
      </c>
      <c r="P41" s="167">
        <f t="shared" si="6"/>
        <v>1</v>
      </c>
      <c r="Q41" s="168" t="e">
        <f>VLOOKUP(B41,[1]清稿!$B$3:$C$46,2,0)</f>
        <v>#N/A</v>
      </c>
      <c r="R41" s="158" t="e">
        <f t="shared" si="2"/>
        <v>#N/A</v>
      </c>
      <c r="S41" s="158" t="e">
        <f>VLOOKUP(B41,[2]Sheet1!$B$3:$T$50,18,0)</f>
        <v>#N/A</v>
      </c>
      <c r="T41" s="158" t="e">
        <f>VLOOKUP(B41,[2]Sheet1!$B$3:$T$50,19,0)</f>
        <v>#N/A</v>
      </c>
      <c r="U41" s="158" t="e">
        <f t="shared" si="3"/>
        <v>#N/A</v>
      </c>
      <c r="V41" s="158" t="e">
        <f t="shared" si="4"/>
        <v>#N/A</v>
      </c>
    </row>
    <row r="42" s="158" customFormat="1" ht="160" customHeight="1" spans="1:22">
      <c r="A42" s="186">
        <v>37</v>
      </c>
      <c r="B42" s="179" t="s">
        <v>188</v>
      </c>
      <c r="C42" s="180" t="s">
        <v>189</v>
      </c>
      <c r="D42" s="181" t="s">
        <v>190</v>
      </c>
      <c r="E42" s="182" t="s">
        <v>178</v>
      </c>
      <c r="F42" s="180" t="s">
        <v>179</v>
      </c>
      <c r="G42" s="183"/>
      <c r="H42" s="184" t="s">
        <v>150</v>
      </c>
      <c r="I42" s="210" t="s">
        <v>191</v>
      </c>
      <c r="J42" s="199">
        <v>260</v>
      </c>
      <c r="K42" s="199">
        <v>220</v>
      </c>
      <c r="L42" s="199">
        <v>180</v>
      </c>
      <c r="M42" s="208" t="s">
        <v>61</v>
      </c>
      <c r="N42" s="209">
        <v>0.3</v>
      </c>
      <c r="O42" s="167">
        <f t="shared" si="5"/>
        <v>0.846153846153846</v>
      </c>
      <c r="P42" s="167">
        <f t="shared" si="6"/>
        <v>0.818181818181818</v>
      </c>
      <c r="Q42" s="168" t="str">
        <f>VLOOKUP(B42,[1]清稿!$B$3:$C$46,2,0)</f>
        <v>超声引导辅助操作费（手术）</v>
      </c>
      <c r="R42" s="158" t="b">
        <f t="shared" si="2"/>
        <v>1</v>
      </c>
      <c r="S42" s="158" t="str">
        <f>VLOOKUP(B42,[2]Sheet1!$B$3:$T$50,18,0)</f>
        <v>乙类</v>
      </c>
      <c r="T42" s="158">
        <f>VLOOKUP(B42,[2]Sheet1!$B$3:$T$50,19,0)</f>
        <v>0.3</v>
      </c>
      <c r="U42" s="158" t="b">
        <f t="shared" si="3"/>
        <v>1</v>
      </c>
      <c r="V42" s="158" t="b">
        <f t="shared" si="4"/>
        <v>1</v>
      </c>
    </row>
    <row r="43" s="158" customFormat="1" ht="158.4" spans="1:22">
      <c r="A43" s="186">
        <v>38</v>
      </c>
      <c r="B43" s="219" t="s">
        <v>192</v>
      </c>
      <c r="C43" s="180" t="s">
        <v>193</v>
      </c>
      <c r="D43" s="181"/>
      <c r="E43" s="182"/>
      <c r="F43" s="180"/>
      <c r="G43" s="183"/>
      <c r="H43" s="184"/>
      <c r="I43" s="210" t="s">
        <v>191</v>
      </c>
      <c r="J43" s="199">
        <v>260</v>
      </c>
      <c r="K43" s="199">
        <v>220</v>
      </c>
      <c r="L43" s="199">
        <v>180</v>
      </c>
      <c r="M43" s="208" t="s">
        <v>61</v>
      </c>
      <c r="N43" s="209">
        <v>0.3</v>
      </c>
      <c r="O43" s="167">
        <f t="shared" si="5"/>
        <v>0.846153846153846</v>
      </c>
      <c r="P43" s="167">
        <f t="shared" si="6"/>
        <v>0.818181818181818</v>
      </c>
      <c r="Q43" s="168" t="e">
        <f>VLOOKUP(B43,[1]清稿!$B$3:$C$46,2,0)</f>
        <v>#N/A</v>
      </c>
      <c r="R43" s="158" t="e">
        <f t="shared" si="2"/>
        <v>#N/A</v>
      </c>
      <c r="S43" s="158" t="e">
        <f>VLOOKUP(B43,[2]Sheet1!$B$3:$T$50,18,0)</f>
        <v>#N/A</v>
      </c>
      <c r="T43" s="158" t="e">
        <f>VLOOKUP(B43,[2]Sheet1!$B$3:$T$50,19,0)</f>
        <v>#N/A</v>
      </c>
      <c r="U43" s="158" t="e">
        <f t="shared" si="3"/>
        <v>#N/A</v>
      </c>
      <c r="V43" s="158" t="e">
        <f t="shared" si="4"/>
        <v>#N/A</v>
      </c>
    </row>
    <row r="44" s="158" customFormat="1" ht="93.6" spans="1:22">
      <c r="A44" s="186">
        <v>39</v>
      </c>
      <c r="B44" s="219" t="s">
        <v>194</v>
      </c>
      <c r="C44" s="180" t="s">
        <v>195</v>
      </c>
      <c r="D44" s="181"/>
      <c r="E44" s="182"/>
      <c r="F44" s="180"/>
      <c r="G44" s="183"/>
      <c r="H44" s="184"/>
      <c r="I44" s="212" t="s">
        <v>196</v>
      </c>
      <c r="J44" s="199">
        <v>-50</v>
      </c>
      <c r="K44" s="199">
        <v>-50</v>
      </c>
      <c r="L44" s="199">
        <v>-50</v>
      </c>
      <c r="M44" s="208" t="s">
        <v>61</v>
      </c>
      <c r="N44" s="209">
        <v>0.3</v>
      </c>
      <c r="O44" s="167">
        <f t="shared" si="5"/>
        <v>1</v>
      </c>
      <c r="P44" s="167">
        <f t="shared" si="6"/>
        <v>1</v>
      </c>
      <c r="Q44" s="168" t="e">
        <f>VLOOKUP(B44,[1]清稿!$B$3:$C$46,2,0)</f>
        <v>#N/A</v>
      </c>
      <c r="R44" s="158" t="e">
        <f t="shared" si="2"/>
        <v>#N/A</v>
      </c>
      <c r="S44" s="158" t="e">
        <f>VLOOKUP(B44,[2]Sheet1!$B$3:$T$50,18,0)</f>
        <v>#N/A</v>
      </c>
      <c r="T44" s="158" t="e">
        <f>VLOOKUP(B44,[2]Sheet1!$B$3:$T$50,19,0)</f>
        <v>#N/A</v>
      </c>
      <c r="U44" s="158" t="e">
        <f t="shared" si="3"/>
        <v>#N/A</v>
      </c>
      <c r="V44" s="158" t="e">
        <f t="shared" si="4"/>
        <v>#N/A</v>
      </c>
    </row>
    <row r="45" s="158" customFormat="1" ht="355" customHeight="1" spans="1:22">
      <c r="A45" s="186">
        <v>40</v>
      </c>
      <c r="B45" s="216" t="s">
        <v>197</v>
      </c>
      <c r="C45" s="180" t="s">
        <v>198</v>
      </c>
      <c r="D45" s="188" t="s">
        <v>199</v>
      </c>
      <c r="E45" s="188" t="s">
        <v>200</v>
      </c>
      <c r="F45" s="189"/>
      <c r="G45" s="189"/>
      <c r="H45" s="190" t="s">
        <v>21</v>
      </c>
      <c r="I45" s="210" t="s">
        <v>201</v>
      </c>
      <c r="J45" s="199">
        <v>1800</v>
      </c>
      <c r="K45" s="199">
        <v>1620</v>
      </c>
      <c r="L45" s="199">
        <v>1460</v>
      </c>
      <c r="M45" s="200" t="s">
        <v>23</v>
      </c>
      <c r="N45" s="201">
        <v>1</v>
      </c>
      <c r="O45" s="167">
        <f t="shared" si="5"/>
        <v>0.9</v>
      </c>
      <c r="P45" s="167">
        <f t="shared" si="6"/>
        <v>0.901234567901235</v>
      </c>
      <c r="Q45" s="168" t="str">
        <f>VLOOKUP(B45,[1]清稿!$B$3:$C$46,2,0)</f>
        <v>手术机械臂辅助操作费（导航）</v>
      </c>
      <c r="R45" s="158" t="b">
        <f t="shared" si="2"/>
        <v>1</v>
      </c>
      <c r="S45" s="158" t="str">
        <f>VLOOKUP(B45,[2]Sheet1!$B$3:$T$50,18,0)</f>
        <v>丙类</v>
      </c>
      <c r="T45" s="158">
        <f>VLOOKUP(B45,[2]Sheet1!$B$3:$T$50,19,0)</f>
        <v>1</v>
      </c>
      <c r="U45" s="158" t="b">
        <f t="shared" si="3"/>
        <v>1</v>
      </c>
      <c r="V45" s="158" t="b">
        <f t="shared" si="4"/>
        <v>1</v>
      </c>
    </row>
    <row r="46" s="158" customFormat="1" ht="345.6" spans="1:22">
      <c r="A46" s="186">
        <v>41</v>
      </c>
      <c r="B46" s="216" t="s">
        <v>202</v>
      </c>
      <c r="C46" s="180" t="s">
        <v>203</v>
      </c>
      <c r="D46" s="188" t="s">
        <v>204</v>
      </c>
      <c r="E46" s="188" t="s">
        <v>205</v>
      </c>
      <c r="F46" s="189"/>
      <c r="G46" s="189"/>
      <c r="H46" s="190" t="s">
        <v>21</v>
      </c>
      <c r="I46" s="210" t="s">
        <v>206</v>
      </c>
      <c r="J46" s="199">
        <v>5000</v>
      </c>
      <c r="K46" s="199">
        <v>4500</v>
      </c>
      <c r="L46" s="199">
        <v>4050</v>
      </c>
      <c r="M46" s="200" t="s">
        <v>23</v>
      </c>
      <c r="N46" s="201">
        <v>1</v>
      </c>
      <c r="O46" s="167">
        <f t="shared" si="5"/>
        <v>0.9</v>
      </c>
      <c r="P46" s="167">
        <f t="shared" si="6"/>
        <v>0.9</v>
      </c>
      <c r="Q46" s="168" t="str">
        <f>VLOOKUP(B46,[1]清稿!$B$3:$C$46,2,0)</f>
        <v>手术机械臂辅助操作费（参与执行）</v>
      </c>
      <c r="R46" s="158" t="b">
        <f t="shared" si="2"/>
        <v>1</v>
      </c>
      <c r="S46" s="158" t="str">
        <f>VLOOKUP(B46,[2]Sheet1!$B$3:$T$50,18,0)</f>
        <v>丙类</v>
      </c>
      <c r="T46" s="158">
        <f>VLOOKUP(B46,[2]Sheet1!$B$3:$T$50,19,0)</f>
        <v>1</v>
      </c>
      <c r="U46" s="158" t="b">
        <f t="shared" si="3"/>
        <v>1</v>
      </c>
      <c r="V46" s="158" t="b">
        <f t="shared" si="4"/>
        <v>1</v>
      </c>
    </row>
    <row r="47" s="158" customFormat="1" ht="340" customHeight="1" spans="1:22">
      <c r="A47" s="186">
        <v>42</v>
      </c>
      <c r="B47" s="216" t="s">
        <v>207</v>
      </c>
      <c r="C47" s="180" t="s">
        <v>208</v>
      </c>
      <c r="D47" s="188" t="s">
        <v>209</v>
      </c>
      <c r="E47" s="188" t="s">
        <v>210</v>
      </c>
      <c r="F47" s="189"/>
      <c r="G47" s="189"/>
      <c r="H47" s="190" t="s">
        <v>21</v>
      </c>
      <c r="I47" s="210" t="s">
        <v>211</v>
      </c>
      <c r="J47" s="199">
        <v>16000</v>
      </c>
      <c r="K47" s="199">
        <v>14000</v>
      </c>
      <c r="L47" s="199">
        <v>12500</v>
      </c>
      <c r="M47" s="200" t="s">
        <v>23</v>
      </c>
      <c r="N47" s="201">
        <v>1</v>
      </c>
      <c r="O47" s="167">
        <f t="shared" si="5"/>
        <v>0.875</v>
      </c>
      <c r="P47" s="167">
        <f t="shared" si="6"/>
        <v>0.892857142857143</v>
      </c>
      <c r="Q47" s="168" t="str">
        <f>VLOOKUP(B47,[1]清稿!$B$3:$C$46,2,0)</f>
        <v>手术机械臂辅助操作费（精准执行）</v>
      </c>
      <c r="R47" s="158" t="b">
        <f t="shared" si="2"/>
        <v>1</v>
      </c>
      <c r="S47" s="158" t="str">
        <f>VLOOKUP(B47,[2]Sheet1!$B$3:$T$50,18,0)</f>
        <v>丙类</v>
      </c>
      <c r="T47" s="158">
        <f>VLOOKUP(B47,[2]Sheet1!$B$3:$T$50,19,0)</f>
        <v>1</v>
      </c>
      <c r="U47" s="158" t="b">
        <f t="shared" si="3"/>
        <v>1</v>
      </c>
      <c r="V47" s="158" t="b">
        <f t="shared" si="4"/>
        <v>1</v>
      </c>
    </row>
    <row r="48" s="158" customFormat="1" ht="316.2" spans="1:22">
      <c r="A48" s="186">
        <v>43</v>
      </c>
      <c r="B48" s="216" t="s">
        <v>212</v>
      </c>
      <c r="C48" s="180" t="s">
        <v>213</v>
      </c>
      <c r="D48" s="181" t="s">
        <v>214</v>
      </c>
      <c r="E48" s="191" t="s">
        <v>215</v>
      </c>
      <c r="F48" s="180"/>
      <c r="G48" s="183"/>
      <c r="H48" s="184" t="s">
        <v>21</v>
      </c>
      <c r="I48" s="210" t="s">
        <v>216</v>
      </c>
      <c r="J48" s="199">
        <v>20000</v>
      </c>
      <c r="K48" s="199">
        <v>18000</v>
      </c>
      <c r="L48" s="199">
        <v>16200</v>
      </c>
      <c r="M48" s="200" t="s">
        <v>23</v>
      </c>
      <c r="N48" s="201">
        <v>1</v>
      </c>
      <c r="O48" s="167">
        <f t="shared" si="5"/>
        <v>0.9</v>
      </c>
      <c r="P48" s="167">
        <f t="shared" si="6"/>
        <v>0.9</v>
      </c>
      <c r="Q48" s="168" t="str">
        <f>VLOOKUP(B48,[1]清稿!$B$3:$C$46,2,0)</f>
        <v>远程手术辅助操作费</v>
      </c>
      <c r="R48" s="158" t="b">
        <f t="shared" si="2"/>
        <v>1</v>
      </c>
      <c r="S48" s="158" t="str">
        <f>VLOOKUP(B48,[2]Sheet1!$B$3:$T$50,18,0)</f>
        <v>丙类</v>
      </c>
      <c r="T48" s="158">
        <f>VLOOKUP(B48,[2]Sheet1!$B$3:$T$50,19,0)</f>
        <v>1</v>
      </c>
      <c r="U48" s="158" t="b">
        <f t="shared" si="3"/>
        <v>1</v>
      </c>
      <c r="V48" s="158" t="b">
        <f t="shared" si="4"/>
        <v>1</v>
      </c>
    </row>
    <row r="49" s="158" customFormat="1" ht="20.4" spans="1:17">
      <c r="A49" s="192" t="s">
        <v>217</v>
      </c>
      <c r="B49" s="192"/>
      <c r="C49" s="192"/>
      <c r="D49" s="192"/>
      <c r="E49" s="192"/>
      <c r="F49" s="192"/>
      <c r="G49" s="192"/>
      <c r="H49" s="192"/>
      <c r="I49" s="192"/>
      <c r="J49" s="192"/>
      <c r="K49" s="192"/>
      <c r="L49" s="192"/>
      <c r="M49" s="192"/>
      <c r="N49" s="192"/>
      <c r="O49" s="167"/>
      <c r="P49" s="167"/>
      <c r="Q49" s="168"/>
    </row>
    <row r="50" s="158" customFormat="1" ht="180" customHeight="1" spans="1:17">
      <c r="A50" s="192"/>
      <c r="B50" s="192"/>
      <c r="C50" s="192"/>
      <c r="D50" s="192"/>
      <c r="E50" s="192"/>
      <c r="F50" s="192"/>
      <c r="G50" s="192"/>
      <c r="H50" s="192"/>
      <c r="I50" s="192"/>
      <c r="J50" s="192"/>
      <c r="K50" s="192"/>
      <c r="L50" s="192"/>
      <c r="M50" s="192"/>
      <c r="N50" s="192"/>
      <c r="O50" s="167"/>
      <c r="P50" s="167"/>
      <c r="Q50" s="168"/>
    </row>
    <row r="51" s="158" customFormat="1" ht="198" customHeight="1" spans="1:17">
      <c r="A51" s="192"/>
      <c r="B51" s="192"/>
      <c r="C51" s="192"/>
      <c r="D51" s="192"/>
      <c r="E51" s="192"/>
      <c r="F51" s="192"/>
      <c r="G51" s="192"/>
      <c r="H51" s="192"/>
      <c r="I51" s="192"/>
      <c r="J51" s="192"/>
      <c r="K51" s="192"/>
      <c r="L51" s="192"/>
      <c r="M51" s="192"/>
      <c r="N51" s="192"/>
      <c r="O51" s="167"/>
      <c r="P51" s="167"/>
      <c r="Q51" s="168"/>
    </row>
  </sheetData>
  <mergeCells count="34">
    <mergeCell ref="A2:N2"/>
    <mergeCell ref="J4:L4"/>
    <mergeCell ref="J10:L10"/>
    <mergeCell ref="A3:A4"/>
    <mergeCell ref="A19:A20"/>
    <mergeCell ref="B3:B4"/>
    <mergeCell ref="C3:C4"/>
    <mergeCell ref="D3:D4"/>
    <mergeCell ref="D13:D14"/>
    <mergeCell ref="D19:D20"/>
    <mergeCell ref="D21:D22"/>
    <mergeCell ref="D39:D41"/>
    <mergeCell ref="D42:D44"/>
    <mergeCell ref="E3:E4"/>
    <mergeCell ref="E13:E14"/>
    <mergeCell ref="E19:E20"/>
    <mergeCell ref="E21:E22"/>
    <mergeCell ref="E39:E41"/>
    <mergeCell ref="E42:E44"/>
    <mergeCell ref="F3:F4"/>
    <mergeCell ref="G3:G4"/>
    <mergeCell ref="H3:H4"/>
    <mergeCell ref="H13:H14"/>
    <mergeCell ref="H19:H20"/>
    <mergeCell ref="H21:H22"/>
    <mergeCell ref="H39:H41"/>
    <mergeCell ref="H42:H44"/>
    <mergeCell ref="I3:I4"/>
    <mergeCell ref="I13:I14"/>
    <mergeCell ref="I19:I20"/>
    <mergeCell ref="I21:I22"/>
    <mergeCell ref="M3:M4"/>
    <mergeCell ref="N3:N4"/>
    <mergeCell ref="A49:N51"/>
  </mergeCells>
  <pageMargins left="0.357638888888889" right="0.357638888888889" top="0.802777777777778" bottom="0.802777777777778" header="0.5" footer="0.5"/>
  <pageSetup paperSize="9" fitToHeight="0" orientation="landscape" horizontalDpi="600"/>
  <headerFooter>
    <oddFooter>&amp;C第 &amp;P 页，共 &amp;N 页</oddFooter>
  </headerFooter>
  <rowBreaks count="8" manualBreakCount="8">
    <brk id="7" max="13" man="1"/>
    <brk id="16" max="13" man="1"/>
    <brk id="20" max="13" man="1"/>
    <brk id="23" max="13" man="1"/>
    <brk id="29" max="13" man="1"/>
    <brk id="32" max="13" man="1"/>
    <brk id="36" max="13" man="1"/>
    <brk id="48" max="1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5"/>
  <sheetViews>
    <sheetView workbookViewId="0">
      <pane xSplit="6" ySplit="4" topLeftCell="G5" activePane="bottomRight" state="frozen"/>
      <selection/>
      <selection pane="topRight"/>
      <selection pane="bottomLeft"/>
      <selection pane="bottomRight" activeCell="M7" sqref="M7"/>
    </sheetView>
  </sheetViews>
  <sheetFormatPr defaultColWidth="8.88888888888889" defaultRowHeight="14.4"/>
  <cols>
    <col min="1" max="1" width="3.66666666666667" style="138" customWidth="1"/>
    <col min="2" max="2" width="6.22222222222222" style="139" customWidth="1"/>
    <col min="3" max="3" width="11.4444444444444" style="140" customWidth="1"/>
    <col min="4" max="4" width="11" style="140" customWidth="1"/>
    <col min="5" max="5" width="10.7777777777778" style="140" customWidth="1"/>
    <col min="6" max="6" width="12.7777777777778" style="140" customWidth="1"/>
    <col min="7" max="7" width="28.8888888888889" style="141" customWidth="1"/>
    <col min="8" max="8" width="16.7777777777778" style="140" customWidth="1"/>
    <col min="9" max="9" width="6.33333333333333" style="140" customWidth="1"/>
    <col min="10" max="10" width="15.8888888888889" style="140" customWidth="1"/>
    <col min="11" max="11" width="6.77777777777778" style="140" customWidth="1"/>
    <col min="12" max="12" width="9.22222222222222" style="141" customWidth="1"/>
    <col min="13" max="13" width="24.2222222222222" style="142" customWidth="1"/>
    <col min="14" max="16384" width="8.88888888888889" style="140"/>
  </cols>
  <sheetData>
    <row r="1" ht="15.6" spans="1:5">
      <c r="A1" s="6" t="s">
        <v>218</v>
      </c>
      <c r="B1" s="6"/>
      <c r="E1" s="139"/>
    </row>
    <row r="2" ht="18.6" spans="1:12">
      <c r="A2" s="143" t="s">
        <v>219</v>
      </c>
      <c r="B2" s="144"/>
      <c r="C2" s="144"/>
      <c r="D2" s="144"/>
      <c r="E2" s="144"/>
      <c r="F2" s="144"/>
      <c r="G2" s="145"/>
      <c r="H2" s="144"/>
      <c r="I2" s="144"/>
      <c r="J2" s="144"/>
      <c r="K2" s="144"/>
      <c r="L2" s="145"/>
    </row>
    <row r="3" ht="39" customHeight="1" spans="1:12">
      <c r="A3" s="146" t="s">
        <v>220</v>
      </c>
      <c r="B3" s="147"/>
      <c r="C3" s="146"/>
      <c r="D3" s="146"/>
      <c r="E3" s="146"/>
      <c r="F3" s="146"/>
      <c r="G3" s="148"/>
      <c r="H3" s="146"/>
      <c r="I3" s="146"/>
      <c r="J3" s="146"/>
      <c r="K3" s="146"/>
      <c r="L3" s="148"/>
    </row>
    <row r="4" s="112" customFormat="1" ht="57.6" spans="1:13">
      <c r="A4" s="12" t="s">
        <v>2</v>
      </c>
      <c r="B4" s="12" t="s">
        <v>221</v>
      </c>
      <c r="C4" s="116" t="s">
        <v>222</v>
      </c>
      <c r="D4" s="12" t="s">
        <v>223</v>
      </c>
      <c r="E4" s="12" t="s">
        <v>224</v>
      </c>
      <c r="F4" s="12" t="s">
        <v>225</v>
      </c>
      <c r="G4" s="149" t="s">
        <v>226</v>
      </c>
      <c r="H4" s="12" t="s">
        <v>227</v>
      </c>
      <c r="I4" s="12" t="s">
        <v>9</v>
      </c>
      <c r="J4" s="12" t="s">
        <v>10</v>
      </c>
      <c r="K4" s="151" t="s">
        <v>228</v>
      </c>
      <c r="L4" s="149" t="s">
        <v>229</v>
      </c>
      <c r="M4" s="1"/>
    </row>
    <row r="5" s="112" customFormat="1" ht="57.6" spans="1:13">
      <c r="A5" s="17">
        <v>1</v>
      </c>
      <c r="B5" s="120"/>
      <c r="C5" s="118"/>
      <c r="D5" s="117"/>
      <c r="E5" s="117">
        <v>3302</v>
      </c>
      <c r="F5" s="117" t="s">
        <v>230</v>
      </c>
      <c r="G5" s="150"/>
      <c r="H5" s="117"/>
      <c r="I5" s="122" t="s">
        <v>231</v>
      </c>
      <c r="J5" s="119" t="s">
        <v>232</v>
      </c>
      <c r="K5" s="129" t="s">
        <v>231</v>
      </c>
      <c r="L5" s="152"/>
      <c r="M5" s="1"/>
    </row>
    <row r="6" s="112" customFormat="1" ht="84" customHeight="1" spans="1:13">
      <c r="A6" s="17">
        <v>2</v>
      </c>
      <c r="B6" s="120"/>
      <c r="C6" s="118"/>
      <c r="D6" s="117"/>
      <c r="E6" s="117">
        <v>3311</v>
      </c>
      <c r="F6" s="117" t="s">
        <v>233</v>
      </c>
      <c r="G6" s="150"/>
      <c r="H6" s="117" t="s">
        <v>234</v>
      </c>
      <c r="I6" s="122" t="s">
        <v>231</v>
      </c>
      <c r="J6" s="119" t="s">
        <v>235</v>
      </c>
      <c r="K6" s="129" t="s">
        <v>231</v>
      </c>
      <c r="L6" s="152"/>
      <c r="M6" s="1"/>
    </row>
    <row r="7" s="112" customFormat="1" ht="36" spans="1:13">
      <c r="A7" s="17">
        <v>3</v>
      </c>
      <c r="B7" s="121" t="s">
        <v>236</v>
      </c>
      <c r="C7" s="118" t="s">
        <v>237</v>
      </c>
      <c r="D7" s="126" t="s">
        <v>238</v>
      </c>
      <c r="E7" s="127">
        <v>310511018</v>
      </c>
      <c r="F7" s="121" t="s">
        <v>238</v>
      </c>
      <c r="G7" s="150" t="s">
        <v>239</v>
      </c>
      <c r="H7" s="126"/>
      <c r="I7" s="121" t="s">
        <v>240</v>
      </c>
      <c r="J7" s="127" t="s">
        <v>241</v>
      </c>
      <c r="K7" s="131">
        <v>308</v>
      </c>
      <c r="L7" s="152" t="s">
        <v>242</v>
      </c>
      <c r="M7" s="1"/>
    </row>
    <row r="8" s="112" customFormat="1" ht="31.2" spans="1:13">
      <c r="A8" s="17">
        <v>4</v>
      </c>
      <c r="B8" s="121" t="s">
        <v>243</v>
      </c>
      <c r="C8" s="118" t="s">
        <v>244</v>
      </c>
      <c r="D8" s="126" t="s">
        <v>245</v>
      </c>
      <c r="E8" s="127">
        <v>330604032</v>
      </c>
      <c r="F8" s="121" t="s">
        <v>245</v>
      </c>
      <c r="G8" s="150" t="s">
        <v>246</v>
      </c>
      <c r="H8" s="126"/>
      <c r="I8" s="121" t="s">
        <v>240</v>
      </c>
      <c r="J8" s="127"/>
      <c r="K8" s="131">
        <v>455</v>
      </c>
      <c r="L8" s="152"/>
      <c r="M8" s="1"/>
    </row>
    <row r="9" s="112" customFormat="1" ht="109" customHeight="1" spans="1:13">
      <c r="A9" s="17">
        <v>5</v>
      </c>
      <c r="B9" s="121" t="s">
        <v>236</v>
      </c>
      <c r="C9" s="118" t="s">
        <v>247</v>
      </c>
      <c r="D9" s="126" t="s">
        <v>248</v>
      </c>
      <c r="E9" s="127">
        <v>311400059</v>
      </c>
      <c r="F9" s="121" t="s">
        <v>249</v>
      </c>
      <c r="G9" s="150" t="s">
        <v>250</v>
      </c>
      <c r="H9" s="126"/>
      <c r="I9" s="121" t="s">
        <v>251</v>
      </c>
      <c r="J9" s="127"/>
      <c r="K9" s="131">
        <v>10</v>
      </c>
      <c r="L9" s="152"/>
      <c r="M9" s="1"/>
    </row>
    <row r="10" s="112" customFormat="1" ht="48" customHeight="1" spans="1:13">
      <c r="A10" s="17">
        <v>6</v>
      </c>
      <c r="B10" s="121" t="s">
        <v>243</v>
      </c>
      <c r="C10" s="118" t="s">
        <v>252</v>
      </c>
      <c r="D10" s="126" t="s">
        <v>253</v>
      </c>
      <c r="E10" s="127">
        <v>331501061</v>
      </c>
      <c r="F10" s="121" t="s">
        <v>254</v>
      </c>
      <c r="G10" s="150"/>
      <c r="H10" s="126" t="s">
        <v>255</v>
      </c>
      <c r="I10" s="121" t="s">
        <v>21</v>
      </c>
      <c r="J10" s="127"/>
      <c r="K10" s="131">
        <v>2600</v>
      </c>
      <c r="L10" s="152"/>
      <c r="M10" s="1"/>
    </row>
    <row r="11" s="112" customFormat="1" ht="201" customHeight="1" spans="1:13">
      <c r="A11" s="17">
        <v>7</v>
      </c>
      <c r="B11" s="121" t="s">
        <v>236</v>
      </c>
      <c r="C11" s="118" t="s">
        <v>256</v>
      </c>
      <c r="D11" s="126" t="s">
        <v>257</v>
      </c>
      <c r="E11" s="127">
        <v>311201067</v>
      </c>
      <c r="F11" s="121" t="s">
        <v>258</v>
      </c>
      <c r="G11" s="150" t="s">
        <v>259</v>
      </c>
      <c r="H11" s="126"/>
      <c r="I11" s="121" t="s">
        <v>21</v>
      </c>
      <c r="J11" s="127"/>
      <c r="K11" s="131">
        <v>1452</v>
      </c>
      <c r="L11" s="152"/>
      <c r="M11" s="1"/>
    </row>
    <row r="12" s="112" customFormat="1" ht="43.2" spans="1:13">
      <c r="A12" s="17">
        <v>8</v>
      </c>
      <c r="B12" s="121" t="s">
        <v>236</v>
      </c>
      <c r="C12" s="118" t="s">
        <v>260</v>
      </c>
      <c r="D12" s="126" t="s">
        <v>261</v>
      </c>
      <c r="E12" s="127">
        <v>310514003</v>
      </c>
      <c r="F12" s="121" t="s">
        <v>261</v>
      </c>
      <c r="G12" s="150" t="s">
        <v>262</v>
      </c>
      <c r="H12" s="126"/>
      <c r="I12" s="121" t="s">
        <v>263</v>
      </c>
      <c r="J12" s="127" t="s">
        <v>264</v>
      </c>
      <c r="K12" s="131">
        <v>12</v>
      </c>
      <c r="L12" s="152"/>
      <c r="M12" s="1"/>
    </row>
    <row r="13" ht="46.8" spans="1:12">
      <c r="A13" s="17">
        <v>9</v>
      </c>
      <c r="B13" s="122" t="s">
        <v>265</v>
      </c>
      <c r="C13" s="118" t="s">
        <v>266</v>
      </c>
      <c r="D13" s="122" t="s">
        <v>267</v>
      </c>
      <c r="E13" s="123">
        <v>210101003</v>
      </c>
      <c r="F13" s="122" t="s">
        <v>267</v>
      </c>
      <c r="G13" s="122" t="s">
        <v>268</v>
      </c>
      <c r="H13" s="122"/>
      <c r="I13" s="122" t="s">
        <v>150</v>
      </c>
      <c r="J13" s="123"/>
      <c r="K13" s="153">
        <v>40</v>
      </c>
      <c r="L13" s="154"/>
    </row>
    <row r="14" ht="31.2" spans="1:12">
      <c r="A14" s="17">
        <v>10</v>
      </c>
      <c r="B14" s="122" t="s">
        <v>265</v>
      </c>
      <c r="C14" s="118" t="s">
        <v>269</v>
      </c>
      <c r="D14" s="122" t="s">
        <v>270</v>
      </c>
      <c r="E14" s="123">
        <v>210101004</v>
      </c>
      <c r="F14" s="122" t="s">
        <v>270</v>
      </c>
      <c r="G14" s="122" t="s">
        <v>268</v>
      </c>
      <c r="H14" s="122"/>
      <c r="I14" s="122" t="s">
        <v>150</v>
      </c>
      <c r="J14" s="123"/>
      <c r="K14" s="153">
        <v>80</v>
      </c>
      <c r="L14" s="154"/>
    </row>
    <row r="15" ht="78" spans="1:12">
      <c r="A15" s="17">
        <v>11</v>
      </c>
      <c r="B15" s="122" t="s">
        <v>265</v>
      </c>
      <c r="C15" s="118" t="s">
        <v>271</v>
      </c>
      <c r="D15" s="122" t="s">
        <v>272</v>
      </c>
      <c r="E15" s="123">
        <v>210102016</v>
      </c>
      <c r="F15" s="122" t="s">
        <v>272</v>
      </c>
      <c r="G15" s="122"/>
      <c r="H15" s="122"/>
      <c r="I15" s="122" t="s">
        <v>150</v>
      </c>
      <c r="J15" s="123"/>
      <c r="K15" s="153">
        <v>150</v>
      </c>
      <c r="L15" s="154"/>
    </row>
    <row r="16" ht="36" spans="1:12">
      <c r="A16" s="17">
        <v>12</v>
      </c>
      <c r="B16" s="117" t="s">
        <v>265</v>
      </c>
      <c r="C16" s="118" t="s">
        <v>273</v>
      </c>
      <c r="D16" s="117" t="s">
        <v>274</v>
      </c>
      <c r="E16" s="119">
        <v>210200009</v>
      </c>
      <c r="F16" s="120" t="s">
        <v>274</v>
      </c>
      <c r="G16" s="120"/>
      <c r="H16" s="117"/>
      <c r="I16" s="120" t="s">
        <v>275</v>
      </c>
      <c r="J16" s="119" t="s">
        <v>276</v>
      </c>
      <c r="K16" s="130">
        <v>270</v>
      </c>
      <c r="L16" s="152" t="s">
        <v>277</v>
      </c>
    </row>
    <row r="17" ht="36" spans="1:12">
      <c r="A17" s="17">
        <v>13</v>
      </c>
      <c r="B17" s="117" t="s">
        <v>265</v>
      </c>
      <c r="C17" s="118" t="s">
        <v>278</v>
      </c>
      <c r="D17" s="117" t="s">
        <v>279</v>
      </c>
      <c r="E17" s="119">
        <v>210300005</v>
      </c>
      <c r="F17" s="120" t="s">
        <v>280</v>
      </c>
      <c r="G17" s="120"/>
      <c r="H17" s="117"/>
      <c r="I17" s="122" t="s">
        <v>231</v>
      </c>
      <c r="J17" s="119" t="s">
        <v>276</v>
      </c>
      <c r="K17" s="153" t="s">
        <v>231</v>
      </c>
      <c r="L17" s="152" t="s">
        <v>277</v>
      </c>
    </row>
    <row r="18" ht="36" spans="1:12">
      <c r="A18" s="17">
        <v>14</v>
      </c>
      <c r="B18" s="117" t="s">
        <v>265</v>
      </c>
      <c r="C18" s="118" t="s">
        <v>278</v>
      </c>
      <c r="D18" s="117" t="s">
        <v>279</v>
      </c>
      <c r="E18" s="119" t="s">
        <v>281</v>
      </c>
      <c r="F18" s="120" t="s">
        <v>282</v>
      </c>
      <c r="G18" s="120"/>
      <c r="H18" s="117"/>
      <c r="I18" s="120" t="s">
        <v>150</v>
      </c>
      <c r="J18" s="119"/>
      <c r="K18" s="130">
        <v>260</v>
      </c>
      <c r="L18" s="152" t="s">
        <v>277</v>
      </c>
    </row>
    <row r="19" ht="36" spans="1:12">
      <c r="A19" s="17">
        <v>15</v>
      </c>
      <c r="B19" s="117" t="s">
        <v>265</v>
      </c>
      <c r="C19" s="118" t="s">
        <v>278</v>
      </c>
      <c r="D19" s="117" t="s">
        <v>279</v>
      </c>
      <c r="E19" s="119" t="s">
        <v>283</v>
      </c>
      <c r="F19" s="120" t="s">
        <v>284</v>
      </c>
      <c r="G19" s="120"/>
      <c r="H19" s="117"/>
      <c r="I19" s="120" t="s">
        <v>150</v>
      </c>
      <c r="J19" s="119"/>
      <c r="K19" s="130">
        <v>235</v>
      </c>
      <c r="L19" s="152" t="s">
        <v>277</v>
      </c>
    </row>
    <row r="20" ht="36" spans="1:12">
      <c r="A20" s="17">
        <v>16</v>
      </c>
      <c r="B20" s="117" t="s">
        <v>265</v>
      </c>
      <c r="C20" s="118" t="s">
        <v>278</v>
      </c>
      <c r="D20" s="117" t="s">
        <v>279</v>
      </c>
      <c r="E20" s="119" t="s">
        <v>285</v>
      </c>
      <c r="F20" s="120" t="s">
        <v>286</v>
      </c>
      <c r="G20" s="120"/>
      <c r="H20" s="117"/>
      <c r="I20" s="120" t="s">
        <v>150</v>
      </c>
      <c r="J20" s="119"/>
      <c r="K20" s="130">
        <v>155</v>
      </c>
      <c r="L20" s="152" t="s">
        <v>277</v>
      </c>
    </row>
    <row r="21" ht="36" spans="1:12">
      <c r="A21" s="17">
        <v>17</v>
      </c>
      <c r="B21" s="117" t="s">
        <v>265</v>
      </c>
      <c r="C21" s="118" t="s">
        <v>278</v>
      </c>
      <c r="D21" s="117" t="s">
        <v>279</v>
      </c>
      <c r="E21" s="119" t="s">
        <v>287</v>
      </c>
      <c r="F21" s="120" t="s">
        <v>288</v>
      </c>
      <c r="G21" s="120"/>
      <c r="H21" s="117"/>
      <c r="I21" s="120" t="s">
        <v>150</v>
      </c>
      <c r="J21" s="119"/>
      <c r="K21" s="130">
        <v>130</v>
      </c>
      <c r="L21" s="152" t="s">
        <v>277</v>
      </c>
    </row>
    <row r="22" ht="31.2" spans="1:12">
      <c r="A22" s="17">
        <v>18</v>
      </c>
      <c r="B22" s="117" t="s">
        <v>265</v>
      </c>
      <c r="C22" s="118" t="s">
        <v>289</v>
      </c>
      <c r="D22" s="117" t="s">
        <v>290</v>
      </c>
      <c r="E22" s="119">
        <v>220100002</v>
      </c>
      <c r="F22" s="120" t="s">
        <v>290</v>
      </c>
      <c r="G22" s="120"/>
      <c r="H22" s="117"/>
      <c r="I22" s="120" t="s">
        <v>150</v>
      </c>
      <c r="J22" s="119"/>
      <c r="K22" s="131" t="s">
        <v>291</v>
      </c>
      <c r="L22" s="152"/>
    </row>
    <row r="23" ht="31.2" spans="1:12">
      <c r="A23" s="17">
        <v>19</v>
      </c>
      <c r="B23" s="117" t="s">
        <v>265</v>
      </c>
      <c r="C23" s="118" t="s">
        <v>292</v>
      </c>
      <c r="D23" s="117" t="s">
        <v>293</v>
      </c>
      <c r="E23" s="119">
        <v>220201009</v>
      </c>
      <c r="F23" s="120" t="s">
        <v>293</v>
      </c>
      <c r="G23" s="120"/>
      <c r="H23" s="117"/>
      <c r="I23" s="120" t="s">
        <v>150</v>
      </c>
      <c r="J23" s="119"/>
      <c r="K23" s="130">
        <v>40</v>
      </c>
      <c r="L23" s="152"/>
    </row>
    <row r="24" ht="43.2" spans="1:12">
      <c r="A24" s="17">
        <v>20</v>
      </c>
      <c r="B24" s="117" t="s">
        <v>265</v>
      </c>
      <c r="C24" s="118" t="s">
        <v>294</v>
      </c>
      <c r="D24" s="117" t="s">
        <v>295</v>
      </c>
      <c r="E24" s="119">
        <v>220202003</v>
      </c>
      <c r="F24" s="120" t="s">
        <v>295</v>
      </c>
      <c r="G24" s="120"/>
      <c r="H24" s="117"/>
      <c r="I24" s="120" t="s">
        <v>150</v>
      </c>
      <c r="J24" s="119"/>
      <c r="K24" s="130">
        <v>90</v>
      </c>
      <c r="L24" s="152"/>
    </row>
    <row r="25" ht="43.2" spans="1:12">
      <c r="A25" s="17">
        <v>21</v>
      </c>
      <c r="B25" s="117" t="s">
        <v>265</v>
      </c>
      <c r="C25" s="118" t="s">
        <v>296</v>
      </c>
      <c r="D25" s="117" t="s">
        <v>297</v>
      </c>
      <c r="E25" s="119">
        <v>220302012</v>
      </c>
      <c r="F25" s="120" t="s">
        <v>297</v>
      </c>
      <c r="G25" s="120"/>
      <c r="H25" s="117"/>
      <c r="I25" s="120" t="s">
        <v>150</v>
      </c>
      <c r="J25" s="119"/>
      <c r="K25" s="130">
        <v>120</v>
      </c>
      <c r="L25" s="152"/>
    </row>
  </sheetData>
  <mergeCells count="3">
    <mergeCell ref="A1:B1"/>
    <mergeCell ref="A2:L2"/>
    <mergeCell ref="A3:L3"/>
  </mergeCells>
  <pageMargins left="0.554861111111111" right="0.357638888888889" top="0.802777777777778" bottom="0.802777777777778" header="0.5" footer="0.5"/>
  <pageSetup paperSize="9" orientation="landscape"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
  <sheetViews>
    <sheetView workbookViewId="0">
      <selection activeCell="H14" sqref="H14"/>
    </sheetView>
  </sheetViews>
  <sheetFormatPr defaultColWidth="8.88888888888889" defaultRowHeight="14.4" outlineLevelRow="3"/>
  <cols>
    <col min="1" max="1" width="4.55555555555556" customWidth="1"/>
    <col min="2" max="2" width="11.7777777777778"/>
    <col min="4" max="4" width="41" customWidth="1"/>
    <col min="5" max="5" width="23.4444444444444" customWidth="1"/>
    <col min="8" max="9" width="6.77777777777778" customWidth="1"/>
    <col min="11" max="11" width="7" customWidth="1"/>
  </cols>
  <sheetData>
    <row r="1" ht="15.6" spans="1:2">
      <c r="A1" s="6" t="s">
        <v>298</v>
      </c>
      <c r="B1" s="6"/>
    </row>
    <row r="2" ht="21.6" spans="1:11">
      <c r="A2" s="133" t="s">
        <v>299</v>
      </c>
      <c r="B2" s="133"/>
      <c r="C2" s="133"/>
      <c r="D2" s="133"/>
      <c r="E2" s="133"/>
      <c r="F2" s="133"/>
      <c r="G2" s="133"/>
      <c r="H2" s="133"/>
      <c r="I2" s="133"/>
      <c r="J2" s="133"/>
      <c r="K2" s="133"/>
    </row>
    <row r="3" ht="31.2" spans="1:11">
      <c r="A3" s="134" t="s">
        <v>2</v>
      </c>
      <c r="B3" s="134" t="s">
        <v>3</v>
      </c>
      <c r="C3" s="134" t="s">
        <v>4</v>
      </c>
      <c r="D3" s="134" t="s">
        <v>5</v>
      </c>
      <c r="E3" s="134" t="s">
        <v>6</v>
      </c>
      <c r="F3" s="134" t="s">
        <v>7</v>
      </c>
      <c r="G3" s="134" t="s">
        <v>8</v>
      </c>
      <c r="H3" s="134" t="s">
        <v>9</v>
      </c>
      <c r="I3" s="134" t="s">
        <v>10</v>
      </c>
      <c r="J3" s="134" t="s">
        <v>300</v>
      </c>
      <c r="K3" s="134" t="s">
        <v>229</v>
      </c>
    </row>
    <row r="4" ht="62.4" spans="1:11">
      <c r="A4" s="135">
        <v>22</v>
      </c>
      <c r="B4" s="135">
        <v>330300026</v>
      </c>
      <c r="C4" s="135" t="s">
        <v>301</v>
      </c>
      <c r="D4" s="135" t="s">
        <v>302</v>
      </c>
      <c r="E4" s="135" t="s">
        <v>303</v>
      </c>
      <c r="F4" s="136"/>
      <c r="G4" s="136"/>
      <c r="H4" s="135" t="s">
        <v>21</v>
      </c>
      <c r="I4" s="135"/>
      <c r="J4" s="137">
        <v>468</v>
      </c>
      <c r="K4" s="134"/>
    </row>
  </sheetData>
  <mergeCells count="2">
    <mergeCell ref="A1:B1"/>
    <mergeCell ref="A2:K2"/>
  </mergeCells>
  <pageMargins left="0.554861111111111" right="0.357638888888889" top="0.802777777777778" bottom="0.802777777777778" header="0.5" footer="0.5"/>
  <pageSetup paperSize="9"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1"/>
  <sheetViews>
    <sheetView workbookViewId="0">
      <pane xSplit="6" ySplit="3" topLeftCell="G4" activePane="bottomRight" state="frozen"/>
      <selection/>
      <selection pane="topRight"/>
      <selection pane="bottomLeft"/>
      <selection pane="bottomRight" activeCell="F10" sqref="F10"/>
    </sheetView>
  </sheetViews>
  <sheetFormatPr defaultColWidth="9.77777777777778" defaultRowHeight="15.6"/>
  <cols>
    <col min="1" max="1" width="4.88888888888889" style="112" customWidth="1"/>
    <col min="2" max="2" width="6.77777777777778" style="112" customWidth="1"/>
    <col min="3" max="3" width="9.77777777777778" style="112"/>
    <col min="4" max="4" width="16.1111111111111" style="112" customWidth="1"/>
    <col min="5" max="5" width="10.6666666666667" style="112"/>
    <col min="6" max="6" width="16.4444444444444" style="112" customWidth="1"/>
    <col min="7" max="7" width="36.3333333333333" style="112" customWidth="1"/>
    <col min="8" max="8" width="7.88888888888889" style="112" customWidth="1"/>
    <col min="9" max="9" width="7.44444444444444" style="112" customWidth="1"/>
    <col min="10" max="10" width="9.77777777777778" style="112"/>
    <col min="11" max="11" width="8.88888888888889" style="112" customWidth="1"/>
    <col min="12" max="16384" width="9.77777777777778" style="112"/>
  </cols>
  <sheetData>
    <row r="1" spans="1:2">
      <c r="A1" s="6" t="s">
        <v>304</v>
      </c>
      <c r="B1" s="6"/>
    </row>
    <row r="2" s="112" customFormat="1" ht="21.6" spans="1:12">
      <c r="A2" s="113" t="s">
        <v>305</v>
      </c>
      <c r="B2" s="114"/>
      <c r="C2" s="114"/>
      <c r="D2" s="114"/>
      <c r="E2" s="114"/>
      <c r="F2" s="114"/>
      <c r="G2" s="114"/>
      <c r="H2" s="114"/>
      <c r="I2" s="114"/>
      <c r="J2" s="114"/>
      <c r="K2" s="114"/>
      <c r="L2" s="114"/>
    </row>
    <row r="3" s="112" customFormat="1" ht="46.8" spans="1:12">
      <c r="A3" s="12" t="s">
        <v>2</v>
      </c>
      <c r="B3" s="115" t="s">
        <v>221</v>
      </c>
      <c r="C3" s="116" t="s">
        <v>222</v>
      </c>
      <c r="D3" s="12" t="s">
        <v>223</v>
      </c>
      <c r="E3" s="12" t="s">
        <v>224</v>
      </c>
      <c r="F3" s="12" t="s">
        <v>225</v>
      </c>
      <c r="G3" s="12" t="s">
        <v>226</v>
      </c>
      <c r="H3" s="12" t="s">
        <v>227</v>
      </c>
      <c r="I3" s="12" t="s">
        <v>9</v>
      </c>
      <c r="J3" s="12" t="s">
        <v>10</v>
      </c>
      <c r="K3" s="128" t="s">
        <v>228</v>
      </c>
      <c r="L3" s="12" t="s">
        <v>229</v>
      </c>
    </row>
    <row r="4" s="112" customFormat="1" ht="57.6" spans="1:12">
      <c r="A4" s="17">
        <v>1</v>
      </c>
      <c r="B4" s="117"/>
      <c r="C4" s="118"/>
      <c r="D4" s="117"/>
      <c r="E4" s="119"/>
      <c r="F4" s="120" t="s">
        <v>306</v>
      </c>
      <c r="G4" s="121" t="s">
        <v>307</v>
      </c>
      <c r="H4" s="117"/>
      <c r="I4" s="122" t="s">
        <v>231</v>
      </c>
      <c r="J4" s="119"/>
      <c r="K4" s="129" t="s">
        <v>231</v>
      </c>
      <c r="L4" s="117"/>
    </row>
    <row r="5" s="112" customFormat="1" ht="57.6" spans="1:12">
      <c r="A5" s="17">
        <v>2</v>
      </c>
      <c r="B5" s="117"/>
      <c r="C5" s="118"/>
      <c r="D5" s="117"/>
      <c r="E5" s="119">
        <v>32</v>
      </c>
      <c r="F5" s="122" t="s">
        <v>308</v>
      </c>
      <c r="G5" s="121" t="s">
        <v>309</v>
      </c>
      <c r="H5" s="123"/>
      <c r="I5" s="122" t="s">
        <v>231</v>
      </c>
      <c r="J5" s="123"/>
      <c r="K5" s="129" t="s">
        <v>231</v>
      </c>
      <c r="L5" s="12"/>
    </row>
    <row r="6" s="112" customFormat="1" ht="192" spans="1:12">
      <c r="A6" s="17">
        <v>3</v>
      </c>
      <c r="B6" s="12"/>
      <c r="C6" s="116"/>
      <c r="D6" s="12"/>
      <c r="E6" s="119">
        <v>33</v>
      </c>
      <c r="F6" s="120" t="s">
        <v>310</v>
      </c>
      <c r="G6" s="124" t="s">
        <v>311</v>
      </c>
      <c r="H6" s="117"/>
      <c r="I6" s="122" t="s">
        <v>231</v>
      </c>
      <c r="J6" s="12"/>
      <c r="K6" s="128"/>
      <c r="L6" s="12"/>
    </row>
    <row r="7" s="112" customFormat="1" ht="57.6" spans="1:12">
      <c r="A7" s="17">
        <v>4</v>
      </c>
      <c r="B7" s="117" t="s">
        <v>243</v>
      </c>
      <c r="C7" s="118" t="s">
        <v>312</v>
      </c>
      <c r="D7" s="117" t="s">
        <v>313</v>
      </c>
      <c r="E7" s="119">
        <v>330900021</v>
      </c>
      <c r="F7" s="120" t="s">
        <v>313</v>
      </c>
      <c r="G7" s="125"/>
      <c r="H7" s="117"/>
      <c r="I7" s="120" t="s">
        <v>21</v>
      </c>
      <c r="J7" s="119" t="s">
        <v>314</v>
      </c>
      <c r="K7" s="130">
        <v>1144</v>
      </c>
      <c r="L7" s="117" t="s">
        <v>315</v>
      </c>
    </row>
    <row r="8" s="112" customFormat="1" ht="57.6" spans="1:12">
      <c r="A8" s="17">
        <v>5</v>
      </c>
      <c r="B8" s="126" t="s">
        <v>243</v>
      </c>
      <c r="C8" s="118" t="s">
        <v>316</v>
      </c>
      <c r="D8" s="126" t="s">
        <v>317</v>
      </c>
      <c r="E8" s="127">
        <v>330606030</v>
      </c>
      <c r="F8" s="121" t="s">
        <v>317</v>
      </c>
      <c r="G8" s="121"/>
      <c r="H8" s="126" t="s">
        <v>318</v>
      </c>
      <c r="I8" s="121" t="s">
        <v>21</v>
      </c>
      <c r="J8" s="125"/>
      <c r="K8" s="131">
        <v>1820</v>
      </c>
      <c r="L8" s="126"/>
    </row>
    <row r="9" s="112" customFormat="1" ht="72" spans="1:12">
      <c r="A9" s="17">
        <v>6</v>
      </c>
      <c r="B9" s="126" t="s">
        <v>243</v>
      </c>
      <c r="C9" s="118" t="s">
        <v>319</v>
      </c>
      <c r="D9" s="126" t="s">
        <v>320</v>
      </c>
      <c r="E9" s="127">
        <v>331502007</v>
      </c>
      <c r="F9" s="121" t="s">
        <v>320</v>
      </c>
      <c r="G9" s="121" t="s">
        <v>321</v>
      </c>
      <c r="H9" s="126"/>
      <c r="I9" s="121" t="s">
        <v>21</v>
      </c>
      <c r="J9" s="127" t="s">
        <v>322</v>
      </c>
      <c r="K9" s="131">
        <v>2948</v>
      </c>
      <c r="L9" s="126" t="s">
        <v>315</v>
      </c>
    </row>
    <row r="10" s="112" customFormat="1" ht="57.6" spans="1:12">
      <c r="A10" s="17">
        <v>7</v>
      </c>
      <c r="B10" s="126" t="s">
        <v>236</v>
      </c>
      <c r="C10" s="118" t="s">
        <v>323</v>
      </c>
      <c r="D10" s="126" t="s">
        <v>324</v>
      </c>
      <c r="E10" s="127">
        <v>311100013</v>
      </c>
      <c r="F10" s="121" t="s">
        <v>324</v>
      </c>
      <c r="G10" s="121"/>
      <c r="H10" s="126"/>
      <c r="I10" s="121" t="s">
        <v>21</v>
      </c>
      <c r="J10" s="132" t="s">
        <v>325</v>
      </c>
      <c r="K10" s="131">
        <v>105</v>
      </c>
      <c r="L10" s="126" t="s">
        <v>242</v>
      </c>
    </row>
    <row r="11" ht="57.6" spans="1:12">
      <c r="A11" s="17">
        <v>8</v>
      </c>
      <c r="B11" s="117" t="s">
        <v>243</v>
      </c>
      <c r="C11" s="118" t="s">
        <v>326</v>
      </c>
      <c r="D11" s="117" t="s">
        <v>327</v>
      </c>
      <c r="E11" s="119">
        <v>330603008</v>
      </c>
      <c r="F11" s="120" t="s">
        <v>327</v>
      </c>
      <c r="G11" s="120"/>
      <c r="H11" s="125"/>
      <c r="I11" s="120" t="s">
        <v>21</v>
      </c>
      <c r="J11" s="132" t="s">
        <v>328</v>
      </c>
      <c r="K11" s="130">
        <v>650</v>
      </c>
      <c r="L11" s="117"/>
    </row>
  </sheetData>
  <mergeCells count="2">
    <mergeCell ref="A1:B1"/>
    <mergeCell ref="A2:L2"/>
  </mergeCells>
  <pageMargins left="0.357638888888889" right="0.161111111111111" top="0.802777777777778" bottom="0.802777777777778" header="0.5" footer="0.5"/>
  <pageSetup paperSize="9"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84"/>
  <sheetViews>
    <sheetView tabSelected="1" workbookViewId="0">
      <pane xSplit="2" ySplit="6" topLeftCell="C15" activePane="bottomRight" state="frozen"/>
      <selection/>
      <selection pane="topRight"/>
      <selection pane="bottomLeft"/>
      <selection pane="bottomRight" activeCell="U80" sqref="U80"/>
    </sheetView>
  </sheetViews>
  <sheetFormatPr defaultColWidth="10" defaultRowHeight="15.6"/>
  <cols>
    <col min="1" max="1" width="4.77777777777778" style="4" customWidth="1"/>
    <col min="2" max="2" width="10.6666666666667" style="1" customWidth="1"/>
    <col min="3" max="3" width="13.4537037037037" style="1" customWidth="1"/>
    <col min="4" max="4" width="10.5555555555556" style="1" customWidth="1"/>
    <col min="5" max="5" width="17" style="1" customWidth="1"/>
    <col min="6" max="6" width="8.19444444444444" style="1" customWidth="1"/>
    <col min="7" max="7" width="6.55555555555556" style="1" customWidth="1"/>
    <col min="8" max="8" width="5.77777777777778" style="1" customWidth="1"/>
    <col min="9" max="9" width="10.25" style="1" customWidth="1"/>
    <col min="10" max="12" width="6.33333333333333" style="1" customWidth="1"/>
    <col min="13" max="15" width="6.33333333333333" style="4" customWidth="1"/>
    <col min="16" max="16" width="5.77777777777778" style="1" customWidth="1"/>
    <col min="17" max="17" width="5.66666666666667" style="5" customWidth="1"/>
    <col min="18" max="18" width="6.55555555555556" style="1" customWidth="1"/>
    <col min="19" max="19" width="6.62962962962963" style="1" customWidth="1"/>
    <col min="20" max="21" width="14.3333333333333" style="1"/>
    <col min="22" max="24" width="10.1111111111111" style="1" customWidth="1"/>
    <col min="25" max="25" width="14.3333333333333" style="1"/>
    <col min="26" max="27" width="10" style="1"/>
    <col min="28" max="28" width="10.5555555555556" style="1"/>
    <col min="29" max="16359" width="10" style="1"/>
  </cols>
  <sheetData>
    <row r="1" spans="1:2">
      <c r="A1" s="6" t="s">
        <v>329</v>
      </c>
      <c r="B1" s="6"/>
    </row>
    <row r="2" s="1" customFormat="1" ht="21.6" spans="1:19">
      <c r="A2" s="7" t="s">
        <v>330</v>
      </c>
      <c r="B2" s="7"/>
      <c r="C2" s="7"/>
      <c r="D2" s="7"/>
      <c r="E2" s="7"/>
      <c r="F2" s="7"/>
      <c r="G2" s="7"/>
      <c r="H2" s="7"/>
      <c r="I2" s="7"/>
      <c r="J2" s="7"/>
      <c r="K2" s="7"/>
      <c r="L2" s="7"/>
      <c r="M2" s="7"/>
      <c r="N2" s="7"/>
      <c r="O2" s="7"/>
      <c r="P2" s="7"/>
      <c r="Q2" s="91"/>
      <c r="R2" s="7"/>
      <c r="S2" s="7"/>
    </row>
    <row r="3" s="1" customFormat="1" spans="1:19">
      <c r="A3" s="8" t="s">
        <v>331</v>
      </c>
      <c r="B3" s="8"/>
      <c r="C3" s="8"/>
      <c r="D3" s="8"/>
      <c r="E3" s="8"/>
      <c r="F3" s="8"/>
      <c r="G3" s="8"/>
      <c r="H3" s="8"/>
      <c r="I3" s="8"/>
      <c r="J3" s="8"/>
      <c r="K3" s="8"/>
      <c r="L3" s="8"/>
      <c r="M3" s="61"/>
      <c r="N3" s="61"/>
      <c r="O3" s="61"/>
      <c r="P3" s="8"/>
      <c r="Q3" s="92"/>
      <c r="R3" s="8"/>
      <c r="S3" s="8"/>
    </row>
    <row r="4" s="2" customFormat="1" ht="35" customHeight="1" spans="1:19">
      <c r="A4" s="9" t="s">
        <v>2</v>
      </c>
      <c r="B4" s="10" t="s">
        <v>332</v>
      </c>
      <c r="C4" s="11"/>
      <c r="D4" s="11"/>
      <c r="E4" s="11"/>
      <c r="F4" s="11"/>
      <c r="G4" s="11"/>
      <c r="H4" s="11"/>
      <c r="I4" s="11"/>
      <c r="J4" s="11"/>
      <c r="K4" s="11"/>
      <c r="L4" s="62"/>
      <c r="M4" s="63" t="s">
        <v>333</v>
      </c>
      <c r="N4" s="63"/>
      <c r="O4" s="63"/>
      <c r="P4" s="64" t="s">
        <v>14</v>
      </c>
      <c r="Q4" s="93" t="s">
        <v>15</v>
      </c>
      <c r="R4" s="64" t="s">
        <v>334</v>
      </c>
      <c r="S4" s="64" t="s">
        <v>335</v>
      </c>
    </row>
    <row r="5" s="2" customFormat="1" ht="31.2" spans="1:19">
      <c r="A5" s="9"/>
      <c r="B5" s="12" t="s">
        <v>336</v>
      </c>
      <c r="C5" s="12" t="s">
        <v>337</v>
      </c>
      <c r="D5" s="12" t="s">
        <v>338</v>
      </c>
      <c r="E5" s="12" t="s">
        <v>6</v>
      </c>
      <c r="F5" s="12" t="s">
        <v>7</v>
      </c>
      <c r="G5" s="12" t="s">
        <v>8</v>
      </c>
      <c r="H5" s="12" t="s">
        <v>9</v>
      </c>
      <c r="I5" s="12" t="s">
        <v>339</v>
      </c>
      <c r="J5" s="65" t="s">
        <v>340</v>
      </c>
      <c r="K5" s="65" t="s">
        <v>341</v>
      </c>
      <c r="L5" s="65" t="s">
        <v>342</v>
      </c>
      <c r="M5" s="65" t="s">
        <v>340</v>
      </c>
      <c r="N5" s="65" t="s">
        <v>341</v>
      </c>
      <c r="O5" s="65" t="s">
        <v>342</v>
      </c>
      <c r="P5" s="66"/>
      <c r="Q5" s="94"/>
      <c r="R5" s="66"/>
      <c r="S5" s="66"/>
    </row>
    <row r="6" s="2" customFormat="1" spans="1:19">
      <c r="A6" s="9"/>
      <c r="B6" s="12"/>
      <c r="C6" s="12"/>
      <c r="D6" s="12"/>
      <c r="E6" s="12"/>
      <c r="F6" s="12"/>
      <c r="G6" s="12"/>
      <c r="H6" s="12"/>
      <c r="I6" s="12"/>
      <c r="J6" s="12" t="s">
        <v>16</v>
      </c>
      <c r="K6" s="12"/>
      <c r="L6" s="12"/>
      <c r="M6" s="12" t="s">
        <v>16</v>
      </c>
      <c r="N6" s="12"/>
      <c r="O6" s="12"/>
      <c r="P6" s="67"/>
      <c r="Q6" s="94"/>
      <c r="R6" s="67"/>
      <c r="S6" s="67"/>
    </row>
    <row r="7" s="1" customFormat="1" ht="31.2" spans="1:19">
      <c r="A7" s="13">
        <v>1</v>
      </c>
      <c r="B7" s="220" t="s">
        <v>343</v>
      </c>
      <c r="C7" s="15" t="s">
        <v>344</v>
      </c>
      <c r="D7" s="15" t="s">
        <v>345</v>
      </c>
      <c r="E7" s="15" t="s">
        <v>346</v>
      </c>
      <c r="F7" s="14" t="s">
        <v>347</v>
      </c>
      <c r="G7" s="14"/>
      <c r="H7" s="14" t="s">
        <v>348</v>
      </c>
      <c r="I7" s="14"/>
      <c r="J7" s="14">
        <v>1300</v>
      </c>
      <c r="K7" s="14">
        <v>1040</v>
      </c>
      <c r="L7" s="14">
        <v>832</v>
      </c>
      <c r="M7" s="13">
        <v>1100</v>
      </c>
      <c r="N7" s="13">
        <v>880</v>
      </c>
      <c r="O7" s="13">
        <v>704</v>
      </c>
      <c r="P7" s="14" t="s">
        <v>349</v>
      </c>
      <c r="Q7" s="39">
        <v>0</v>
      </c>
      <c r="R7" s="14" t="s">
        <v>350</v>
      </c>
      <c r="S7" s="14" t="s">
        <v>351</v>
      </c>
    </row>
    <row r="8" s="1" customFormat="1" ht="46.8" spans="1:19">
      <c r="A8" s="13"/>
      <c r="B8" s="220" t="s">
        <v>352</v>
      </c>
      <c r="C8" s="15" t="s">
        <v>353</v>
      </c>
      <c r="D8" s="15"/>
      <c r="E8" s="15"/>
      <c r="F8" s="14"/>
      <c r="G8" s="14"/>
      <c r="H8" s="14"/>
      <c r="I8" s="14"/>
      <c r="J8" s="14">
        <v>390</v>
      </c>
      <c r="K8" s="14">
        <v>312</v>
      </c>
      <c r="L8" s="14">
        <v>250</v>
      </c>
      <c r="M8" s="13">
        <v>330</v>
      </c>
      <c r="N8" s="13">
        <v>264</v>
      </c>
      <c r="O8" s="13">
        <v>210</v>
      </c>
      <c r="P8" s="14"/>
      <c r="Q8" s="39"/>
      <c r="R8" s="14"/>
      <c r="S8" s="13"/>
    </row>
    <row r="9" s="1" customFormat="1" ht="109.2" spans="1:19">
      <c r="A9" s="13">
        <v>2</v>
      </c>
      <c r="B9" s="220" t="s">
        <v>354</v>
      </c>
      <c r="C9" s="14" t="s">
        <v>355</v>
      </c>
      <c r="D9" s="14" t="s">
        <v>356</v>
      </c>
      <c r="E9" s="14" t="s">
        <v>357</v>
      </c>
      <c r="F9" s="14"/>
      <c r="G9" s="14"/>
      <c r="H9" s="14" t="s">
        <v>348</v>
      </c>
      <c r="I9" s="68"/>
      <c r="J9" s="14">
        <v>1307</v>
      </c>
      <c r="K9" s="14">
        <v>1046</v>
      </c>
      <c r="L9" s="14">
        <v>837</v>
      </c>
      <c r="M9" s="18">
        <v>1257</v>
      </c>
      <c r="N9" s="18">
        <v>996</v>
      </c>
      <c r="O9" s="18">
        <v>787</v>
      </c>
      <c r="P9" s="69" t="s">
        <v>358</v>
      </c>
      <c r="Q9" s="39">
        <v>0.2</v>
      </c>
      <c r="R9" s="14" t="s">
        <v>359</v>
      </c>
      <c r="S9" s="14" t="s">
        <v>360</v>
      </c>
    </row>
    <row r="10" s="1" customFormat="1" ht="31.2" spans="1:19">
      <c r="A10" s="13">
        <v>3</v>
      </c>
      <c r="B10" s="220" t="s">
        <v>361</v>
      </c>
      <c r="C10" s="15" t="s">
        <v>362</v>
      </c>
      <c r="D10" s="14" t="s">
        <v>363</v>
      </c>
      <c r="E10" s="14" t="s">
        <v>364</v>
      </c>
      <c r="F10" s="14" t="s">
        <v>365</v>
      </c>
      <c r="G10" s="14"/>
      <c r="H10" s="14" t="s">
        <v>348</v>
      </c>
      <c r="I10" s="70"/>
      <c r="J10" s="14">
        <v>2162</v>
      </c>
      <c r="K10" s="14">
        <v>1730</v>
      </c>
      <c r="L10" s="14">
        <v>1384</v>
      </c>
      <c r="M10" s="13">
        <v>2112</v>
      </c>
      <c r="N10" s="13">
        <v>1680</v>
      </c>
      <c r="O10" s="13">
        <v>1334</v>
      </c>
      <c r="P10" s="69" t="s">
        <v>358</v>
      </c>
      <c r="Q10" s="39">
        <v>0.2</v>
      </c>
      <c r="R10" s="14" t="s">
        <v>366</v>
      </c>
      <c r="S10" s="14" t="s">
        <v>360</v>
      </c>
    </row>
    <row r="11" s="1" customFormat="1" ht="78" spans="1:19">
      <c r="A11" s="13"/>
      <c r="B11" s="220" t="s">
        <v>367</v>
      </c>
      <c r="C11" s="16" t="s">
        <v>368</v>
      </c>
      <c r="D11" s="14"/>
      <c r="E11" s="14"/>
      <c r="F11" s="14"/>
      <c r="G11" s="14"/>
      <c r="H11" s="14" t="s">
        <v>348</v>
      </c>
      <c r="I11" s="70"/>
      <c r="J11" s="71">
        <v>432</v>
      </c>
      <c r="K11" s="14">
        <v>346</v>
      </c>
      <c r="L11" s="14">
        <v>277</v>
      </c>
      <c r="M11" s="13">
        <v>422</v>
      </c>
      <c r="N11" s="13">
        <v>336</v>
      </c>
      <c r="O11" s="13">
        <v>267</v>
      </c>
      <c r="P11" s="69" t="s">
        <v>358</v>
      </c>
      <c r="Q11" s="39">
        <v>0.2</v>
      </c>
      <c r="R11" s="13"/>
      <c r="S11" s="13"/>
    </row>
    <row r="12" s="1" customFormat="1" ht="78" spans="1:19">
      <c r="A12" s="13"/>
      <c r="B12" s="220" t="s">
        <v>369</v>
      </c>
      <c r="C12" s="17" t="s">
        <v>370</v>
      </c>
      <c r="D12" s="14"/>
      <c r="E12" s="14"/>
      <c r="F12" s="14"/>
      <c r="G12" s="14"/>
      <c r="H12" s="14" t="s">
        <v>348</v>
      </c>
      <c r="I12" s="70"/>
      <c r="J12" s="71">
        <v>-1946</v>
      </c>
      <c r="K12" s="14">
        <v>-1559</v>
      </c>
      <c r="L12" s="14">
        <v>-1247</v>
      </c>
      <c r="M12" s="13">
        <v>-1896</v>
      </c>
      <c r="N12" s="13">
        <v>-1509</v>
      </c>
      <c r="O12" s="13">
        <v>-1197</v>
      </c>
      <c r="P12" s="69" t="s">
        <v>358</v>
      </c>
      <c r="Q12" s="39">
        <v>0.2</v>
      </c>
      <c r="R12" s="13"/>
      <c r="S12" s="13"/>
    </row>
    <row r="13" s="1" customFormat="1" ht="124.8" spans="1:19">
      <c r="A13" s="13">
        <v>4</v>
      </c>
      <c r="B13" s="220" t="s">
        <v>371</v>
      </c>
      <c r="C13" s="14" t="s">
        <v>372</v>
      </c>
      <c r="D13" s="14" t="s">
        <v>373</v>
      </c>
      <c r="E13" s="14" t="s">
        <v>374</v>
      </c>
      <c r="F13" s="14"/>
      <c r="G13" s="14"/>
      <c r="H13" s="14" t="s">
        <v>348</v>
      </c>
      <c r="I13" s="68"/>
      <c r="J13" s="14">
        <v>2085</v>
      </c>
      <c r="K13" s="14">
        <v>1668</v>
      </c>
      <c r="L13" s="14">
        <v>1334</v>
      </c>
      <c r="M13" s="18">
        <v>2035</v>
      </c>
      <c r="N13" s="18">
        <v>1618</v>
      </c>
      <c r="O13" s="18">
        <v>1284</v>
      </c>
      <c r="P13" s="69" t="s">
        <v>358</v>
      </c>
      <c r="Q13" s="39">
        <v>0.2</v>
      </c>
      <c r="R13" s="14" t="s">
        <v>366</v>
      </c>
      <c r="S13" s="14" t="s">
        <v>360</v>
      </c>
    </row>
    <row r="14" s="3" customFormat="1" ht="58" customHeight="1" spans="1:19">
      <c r="A14" s="18">
        <v>5</v>
      </c>
      <c r="B14" s="220" t="s">
        <v>375</v>
      </c>
      <c r="C14" s="14" t="s">
        <v>376</v>
      </c>
      <c r="D14" s="14" t="s">
        <v>377</v>
      </c>
      <c r="E14" s="17" t="s">
        <v>378</v>
      </c>
      <c r="F14" s="14"/>
      <c r="G14" s="19" t="s">
        <v>379</v>
      </c>
      <c r="H14" s="14" t="s">
        <v>348</v>
      </c>
      <c r="I14" s="14"/>
      <c r="J14" s="14">
        <v>2162</v>
      </c>
      <c r="K14" s="14">
        <v>1730</v>
      </c>
      <c r="L14" s="14">
        <v>1384</v>
      </c>
      <c r="M14" s="28">
        <v>2112</v>
      </c>
      <c r="N14" s="28">
        <v>1680</v>
      </c>
      <c r="O14" s="28">
        <v>1334</v>
      </c>
      <c r="P14" s="14" t="s">
        <v>358</v>
      </c>
      <c r="Q14" s="83">
        <v>0.2</v>
      </c>
      <c r="R14" s="19" t="s">
        <v>380</v>
      </c>
      <c r="S14" s="17" t="s">
        <v>381</v>
      </c>
    </row>
    <row r="15" s="3" customFormat="1" ht="75" spans="1:19">
      <c r="A15" s="20"/>
      <c r="B15" s="220" t="s">
        <v>382</v>
      </c>
      <c r="C15" s="21" t="s">
        <v>383</v>
      </c>
      <c r="D15" s="14"/>
      <c r="E15" s="17"/>
      <c r="F15" s="14"/>
      <c r="G15" s="19"/>
      <c r="H15" s="14" t="s">
        <v>348</v>
      </c>
      <c r="I15" s="14"/>
      <c r="J15" s="14">
        <v>2162</v>
      </c>
      <c r="K15" s="14">
        <v>1730</v>
      </c>
      <c r="L15" s="14">
        <v>1384</v>
      </c>
      <c r="M15" s="26">
        <v>2112</v>
      </c>
      <c r="N15" s="26">
        <v>1680</v>
      </c>
      <c r="O15" s="26">
        <v>1334</v>
      </c>
      <c r="P15" s="69" t="s">
        <v>358</v>
      </c>
      <c r="Q15" s="83">
        <v>0.2</v>
      </c>
      <c r="R15" s="19"/>
      <c r="S15" s="14"/>
    </row>
    <row r="16" s="3" customFormat="1" ht="124.8" spans="1:19">
      <c r="A16" s="13">
        <v>6</v>
      </c>
      <c r="B16" s="220" t="s">
        <v>384</v>
      </c>
      <c r="C16" s="14" t="s">
        <v>385</v>
      </c>
      <c r="D16" s="14" t="s">
        <v>386</v>
      </c>
      <c r="E16" s="17" t="s">
        <v>378</v>
      </c>
      <c r="F16" s="13"/>
      <c r="G16" s="13"/>
      <c r="H16" s="14" t="s">
        <v>348</v>
      </c>
      <c r="I16" s="14" t="s">
        <v>387</v>
      </c>
      <c r="J16" s="13">
        <v>3407</v>
      </c>
      <c r="K16" s="13">
        <v>2726</v>
      </c>
      <c r="L16" s="13">
        <v>2181</v>
      </c>
      <c r="M16" s="72">
        <v>3357</v>
      </c>
      <c r="N16" s="72">
        <v>2676</v>
      </c>
      <c r="O16" s="72">
        <v>2131</v>
      </c>
      <c r="P16" s="14" t="s">
        <v>358</v>
      </c>
      <c r="Q16" s="83">
        <v>0.2</v>
      </c>
      <c r="R16" s="14" t="s">
        <v>388</v>
      </c>
      <c r="S16" s="17" t="s">
        <v>381</v>
      </c>
    </row>
    <row r="17" s="1" customFormat="1" ht="140.4" spans="1:19">
      <c r="A17" s="13">
        <v>7</v>
      </c>
      <c r="B17" s="220" t="s">
        <v>389</v>
      </c>
      <c r="C17" s="14" t="s">
        <v>390</v>
      </c>
      <c r="D17" s="14" t="s">
        <v>391</v>
      </c>
      <c r="E17" s="14" t="s">
        <v>392</v>
      </c>
      <c r="F17" s="14"/>
      <c r="G17" s="14"/>
      <c r="H17" s="14" t="s">
        <v>348</v>
      </c>
      <c r="I17" s="68"/>
      <c r="J17" s="14">
        <v>1877</v>
      </c>
      <c r="K17" s="14">
        <v>1502</v>
      </c>
      <c r="L17" s="14">
        <v>1202</v>
      </c>
      <c r="M17" s="18">
        <v>1827</v>
      </c>
      <c r="N17" s="18">
        <v>1452</v>
      </c>
      <c r="O17" s="18">
        <v>1152</v>
      </c>
      <c r="P17" s="69" t="s">
        <v>358</v>
      </c>
      <c r="Q17" s="39">
        <v>0.2</v>
      </c>
      <c r="R17" s="14" t="s">
        <v>366</v>
      </c>
      <c r="S17" s="14" t="s">
        <v>360</v>
      </c>
    </row>
    <row r="18" s="3" customFormat="1" ht="124.8" spans="1:19">
      <c r="A18" s="13">
        <v>8</v>
      </c>
      <c r="B18" s="220" t="s">
        <v>393</v>
      </c>
      <c r="C18" s="22" t="s">
        <v>394</v>
      </c>
      <c r="D18" s="22" t="s">
        <v>395</v>
      </c>
      <c r="E18" s="23" t="s">
        <v>396</v>
      </c>
      <c r="F18" s="14"/>
      <c r="G18" s="14"/>
      <c r="H18" s="14" t="s">
        <v>397</v>
      </c>
      <c r="I18" s="22"/>
      <c r="J18" s="14">
        <v>2064</v>
      </c>
      <c r="K18" s="14">
        <v>1651</v>
      </c>
      <c r="L18" s="14">
        <v>1321</v>
      </c>
      <c r="M18" s="72">
        <v>1864</v>
      </c>
      <c r="N18" s="72">
        <v>1451</v>
      </c>
      <c r="O18" s="72">
        <v>1121</v>
      </c>
      <c r="P18" s="73" t="s">
        <v>61</v>
      </c>
      <c r="Q18" s="83">
        <v>0.3</v>
      </c>
      <c r="R18" s="39" t="s">
        <v>388</v>
      </c>
      <c r="S18" s="23" t="s">
        <v>381</v>
      </c>
    </row>
    <row r="19" s="1" customFormat="1" ht="171.6" spans="1:19">
      <c r="A19" s="13">
        <v>9</v>
      </c>
      <c r="B19" s="220" t="s">
        <v>398</v>
      </c>
      <c r="C19" s="22" t="s">
        <v>399</v>
      </c>
      <c r="D19" s="22" t="s">
        <v>400</v>
      </c>
      <c r="E19" s="22" t="s">
        <v>401</v>
      </c>
      <c r="F19" s="14"/>
      <c r="G19" s="14"/>
      <c r="H19" s="14" t="s">
        <v>348</v>
      </c>
      <c r="I19" s="74"/>
      <c r="J19" s="14">
        <v>2000</v>
      </c>
      <c r="K19" s="14">
        <v>1800</v>
      </c>
      <c r="L19" s="14">
        <v>1530</v>
      </c>
      <c r="M19" s="13">
        <v>1950</v>
      </c>
      <c r="N19" s="13">
        <v>1750</v>
      </c>
      <c r="O19" s="13">
        <v>1480</v>
      </c>
      <c r="P19" s="69" t="s">
        <v>358</v>
      </c>
      <c r="Q19" s="39">
        <v>0.2</v>
      </c>
      <c r="R19" s="22" t="s">
        <v>366</v>
      </c>
      <c r="S19" s="22" t="s">
        <v>360</v>
      </c>
    </row>
    <row r="20" s="1" customFormat="1" ht="171.6" spans="1:19">
      <c r="A20" s="13">
        <v>10</v>
      </c>
      <c r="B20" s="220" t="s">
        <v>402</v>
      </c>
      <c r="C20" s="22" t="s">
        <v>403</v>
      </c>
      <c r="D20" s="22" t="s">
        <v>404</v>
      </c>
      <c r="E20" s="22" t="s">
        <v>401</v>
      </c>
      <c r="F20" s="14"/>
      <c r="G20" s="14"/>
      <c r="H20" s="14" t="s">
        <v>348</v>
      </c>
      <c r="I20" s="22" t="s">
        <v>405</v>
      </c>
      <c r="J20" s="14">
        <v>3020</v>
      </c>
      <c r="K20" s="14">
        <v>2718</v>
      </c>
      <c r="L20" s="14">
        <v>2310</v>
      </c>
      <c r="M20" s="13">
        <v>2970</v>
      </c>
      <c r="N20" s="13">
        <v>2668</v>
      </c>
      <c r="O20" s="13">
        <v>2260</v>
      </c>
      <c r="P20" s="69" t="s">
        <v>358</v>
      </c>
      <c r="Q20" s="39">
        <v>0.2</v>
      </c>
      <c r="R20" s="22" t="s">
        <v>366</v>
      </c>
      <c r="S20" s="22" t="s">
        <v>360</v>
      </c>
    </row>
    <row r="21" s="1" customFormat="1" ht="31.2" spans="1:19">
      <c r="A21" s="13">
        <v>11</v>
      </c>
      <c r="B21" s="24" t="s">
        <v>406</v>
      </c>
      <c r="C21" s="19" t="s">
        <v>407</v>
      </c>
      <c r="D21" s="19" t="s">
        <v>408</v>
      </c>
      <c r="E21" s="19" t="s">
        <v>409</v>
      </c>
      <c r="F21" s="19" t="s">
        <v>410</v>
      </c>
      <c r="G21" s="19"/>
      <c r="H21" s="19" t="s">
        <v>411</v>
      </c>
      <c r="I21" s="19" t="s">
        <v>412</v>
      </c>
      <c r="J21" s="19">
        <v>3987</v>
      </c>
      <c r="K21" s="19">
        <v>3190</v>
      </c>
      <c r="L21" s="19">
        <v>2552</v>
      </c>
      <c r="M21" s="18">
        <v>3887</v>
      </c>
      <c r="N21" s="18">
        <v>3090</v>
      </c>
      <c r="O21" s="18">
        <v>2452</v>
      </c>
      <c r="P21" s="28" t="s">
        <v>413</v>
      </c>
      <c r="Q21" s="95">
        <v>0</v>
      </c>
      <c r="R21" s="14" t="s">
        <v>414</v>
      </c>
      <c r="S21" s="14" t="s">
        <v>415</v>
      </c>
    </row>
    <row r="22" s="1" customFormat="1" ht="46.8" spans="1:19">
      <c r="A22" s="13"/>
      <c r="B22" s="24" t="s">
        <v>416</v>
      </c>
      <c r="C22" s="25" t="s">
        <v>417</v>
      </c>
      <c r="D22" s="19"/>
      <c r="E22" s="19"/>
      <c r="F22" s="19"/>
      <c r="G22" s="19"/>
      <c r="H22" s="19"/>
      <c r="I22" s="19"/>
      <c r="J22" s="19">
        <v>1196</v>
      </c>
      <c r="K22" s="19">
        <v>957</v>
      </c>
      <c r="L22" s="19">
        <v>766</v>
      </c>
      <c r="M22" s="13">
        <v>1166</v>
      </c>
      <c r="N22" s="13">
        <v>927</v>
      </c>
      <c r="O22" s="13">
        <v>736</v>
      </c>
      <c r="P22" s="75"/>
      <c r="Q22" s="96"/>
      <c r="R22" s="14"/>
      <c r="S22" s="13"/>
    </row>
    <row r="23" s="1" customFormat="1" ht="31.2" spans="1:19">
      <c r="A23" s="13">
        <v>12</v>
      </c>
      <c r="B23" s="24" t="s">
        <v>418</v>
      </c>
      <c r="C23" s="26" t="s">
        <v>419</v>
      </c>
      <c r="D23" s="25" t="s">
        <v>420</v>
      </c>
      <c r="E23" s="25" t="s">
        <v>421</v>
      </c>
      <c r="F23" s="19" t="s">
        <v>410</v>
      </c>
      <c r="G23" s="19"/>
      <c r="H23" s="19" t="s">
        <v>411</v>
      </c>
      <c r="I23" s="25" t="s">
        <v>422</v>
      </c>
      <c r="J23" s="19">
        <v>1200</v>
      </c>
      <c r="K23" s="19">
        <v>960</v>
      </c>
      <c r="L23" s="19">
        <v>768</v>
      </c>
      <c r="M23" s="13">
        <v>1100</v>
      </c>
      <c r="N23" s="13">
        <v>860</v>
      </c>
      <c r="O23" s="13">
        <v>668</v>
      </c>
      <c r="P23" s="28" t="s">
        <v>413</v>
      </c>
      <c r="Q23" s="95">
        <v>0</v>
      </c>
      <c r="R23" s="14" t="s">
        <v>414</v>
      </c>
      <c r="S23" s="14" t="s">
        <v>415</v>
      </c>
    </row>
    <row r="24" s="1" customFormat="1" ht="46.8" spans="1:19">
      <c r="A24" s="13"/>
      <c r="B24" s="24" t="s">
        <v>423</v>
      </c>
      <c r="C24" s="25" t="s">
        <v>424</v>
      </c>
      <c r="D24" s="25"/>
      <c r="E24" s="25"/>
      <c r="F24" s="25"/>
      <c r="G24" s="19"/>
      <c r="H24" s="19"/>
      <c r="I24" s="25"/>
      <c r="J24" s="19">
        <v>360</v>
      </c>
      <c r="K24" s="19">
        <v>288</v>
      </c>
      <c r="L24" s="19">
        <v>230</v>
      </c>
      <c r="M24" s="13">
        <v>330</v>
      </c>
      <c r="N24" s="13">
        <v>258</v>
      </c>
      <c r="O24" s="13">
        <v>200</v>
      </c>
      <c r="P24" s="75"/>
      <c r="Q24" s="96"/>
      <c r="R24" s="13"/>
      <c r="S24" s="13"/>
    </row>
    <row r="25" s="1" customFormat="1" ht="46.8" spans="1:19">
      <c r="A25" s="13">
        <v>13</v>
      </c>
      <c r="B25" s="27" t="s">
        <v>425</v>
      </c>
      <c r="C25" s="28" t="s">
        <v>426</v>
      </c>
      <c r="D25" s="19" t="s">
        <v>427</v>
      </c>
      <c r="E25" s="19" t="s">
        <v>428</v>
      </c>
      <c r="F25" s="19" t="s">
        <v>410</v>
      </c>
      <c r="G25" s="19"/>
      <c r="H25" s="29" t="s">
        <v>411</v>
      </c>
      <c r="I25" s="19"/>
      <c r="J25" s="28">
        <v>5158</v>
      </c>
      <c r="K25" s="28">
        <v>4126</v>
      </c>
      <c r="L25" s="28">
        <v>3301</v>
      </c>
      <c r="M25" s="18">
        <v>5058</v>
      </c>
      <c r="N25" s="18">
        <v>4026</v>
      </c>
      <c r="O25" s="18">
        <v>3201</v>
      </c>
      <c r="P25" s="28" t="s">
        <v>413</v>
      </c>
      <c r="Q25" s="95">
        <v>0</v>
      </c>
      <c r="R25" s="14" t="s">
        <v>414</v>
      </c>
      <c r="S25" s="14" t="s">
        <v>415</v>
      </c>
    </row>
    <row r="26" s="1" customFormat="1" ht="62.4" spans="1:19">
      <c r="A26" s="13"/>
      <c r="B26" s="24" t="s">
        <v>429</v>
      </c>
      <c r="C26" s="25" t="s">
        <v>430</v>
      </c>
      <c r="D26" s="19"/>
      <c r="E26" s="19"/>
      <c r="F26" s="19"/>
      <c r="G26" s="19"/>
      <c r="H26" s="29"/>
      <c r="I26" s="19"/>
      <c r="J26" s="19">
        <v>1547</v>
      </c>
      <c r="K26" s="19">
        <v>1238</v>
      </c>
      <c r="L26" s="19">
        <v>990</v>
      </c>
      <c r="M26" s="13">
        <v>1517</v>
      </c>
      <c r="N26" s="13">
        <v>1208</v>
      </c>
      <c r="O26" s="13">
        <v>960</v>
      </c>
      <c r="P26" s="75"/>
      <c r="Q26" s="96"/>
      <c r="R26" s="13"/>
      <c r="S26" s="13"/>
    </row>
    <row r="27" s="1" customFormat="1" ht="46.8" spans="1:19">
      <c r="A27" s="13">
        <v>14</v>
      </c>
      <c r="B27" s="27" t="s">
        <v>431</v>
      </c>
      <c r="C27" s="28" t="s">
        <v>432</v>
      </c>
      <c r="D27" s="19" t="s">
        <v>433</v>
      </c>
      <c r="E27" s="19" t="s">
        <v>428</v>
      </c>
      <c r="F27" s="19" t="s">
        <v>410</v>
      </c>
      <c r="G27" s="19"/>
      <c r="H27" s="29" t="s">
        <v>411</v>
      </c>
      <c r="I27" s="19" t="s">
        <v>434</v>
      </c>
      <c r="J27" s="28">
        <v>5960</v>
      </c>
      <c r="K27" s="28">
        <v>4768</v>
      </c>
      <c r="L27" s="28">
        <v>3814</v>
      </c>
      <c r="M27" s="18">
        <v>5860</v>
      </c>
      <c r="N27" s="18">
        <v>4668</v>
      </c>
      <c r="O27" s="18">
        <v>3714</v>
      </c>
      <c r="P27" s="28" t="s">
        <v>413</v>
      </c>
      <c r="Q27" s="95">
        <v>0</v>
      </c>
      <c r="R27" s="14" t="s">
        <v>414</v>
      </c>
      <c r="S27" s="14" t="s">
        <v>415</v>
      </c>
    </row>
    <row r="28" s="1" customFormat="1" ht="62.4" spans="1:19">
      <c r="A28" s="13"/>
      <c r="B28" s="24" t="s">
        <v>435</v>
      </c>
      <c r="C28" s="25" t="s">
        <v>436</v>
      </c>
      <c r="D28" s="19"/>
      <c r="E28" s="19"/>
      <c r="F28" s="19"/>
      <c r="G28" s="19"/>
      <c r="H28" s="29"/>
      <c r="I28" s="19"/>
      <c r="J28" s="19">
        <v>1788</v>
      </c>
      <c r="K28" s="19">
        <v>1430</v>
      </c>
      <c r="L28" s="19">
        <v>1144</v>
      </c>
      <c r="M28" s="13">
        <v>1758</v>
      </c>
      <c r="N28" s="13">
        <v>1400</v>
      </c>
      <c r="O28" s="13">
        <v>1114</v>
      </c>
      <c r="P28" s="75"/>
      <c r="Q28" s="96"/>
      <c r="R28" s="13"/>
      <c r="S28" s="13"/>
    </row>
    <row r="29" s="3" customFormat="1" ht="31.2" spans="1:19">
      <c r="A29" s="18">
        <v>15</v>
      </c>
      <c r="B29" s="30" t="s">
        <v>437</v>
      </c>
      <c r="C29" s="31" t="s">
        <v>438</v>
      </c>
      <c r="D29" s="32" t="s">
        <v>439</v>
      </c>
      <c r="E29" s="33" t="s">
        <v>440</v>
      </c>
      <c r="F29" s="34" t="s">
        <v>441</v>
      </c>
      <c r="G29" s="34"/>
      <c r="H29" s="32" t="s">
        <v>442</v>
      </c>
      <c r="I29" s="32"/>
      <c r="J29" s="14">
        <v>1040</v>
      </c>
      <c r="K29" s="14">
        <v>936</v>
      </c>
      <c r="L29" s="14">
        <v>796</v>
      </c>
      <c r="M29" s="76">
        <v>840</v>
      </c>
      <c r="N29" s="76">
        <v>756</v>
      </c>
      <c r="O29" s="76">
        <v>650</v>
      </c>
      <c r="P29" s="50" t="s">
        <v>61</v>
      </c>
      <c r="Q29" s="83">
        <v>0.2</v>
      </c>
      <c r="R29" s="39" t="s">
        <v>414</v>
      </c>
      <c r="S29" s="14" t="s">
        <v>443</v>
      </c>
    </row>
    <row r="30" s="3" customFormat="1" ht="46.8" spans="1:19">
      <c r="A30" s="20"/>
      <c r="B30" s="30" t="s">
        <v>444</v>
      </c>
      <c r="C30" s="31" t="s">
        <v>445</v>
      </c>
      <c r="D30" s="35"/>
      <c r="E30" s="36"/>
      <c r="F30" s="37"/>
      <c r="G30" s="37"/>
      <c r="H30" s="35"/>
      <c r="I30" s="35"/>
      <c r="J30" s="14">
        <v>312</v>
      </c>
      <c r="K30" s="14">
        <v>281</v>
      </c>
      <c r="L30" s="14">
        <v>239</v>
      </c>
      <c r="M30" s="76">
        <v>252</v>
      </c>
      <c r="N30" s="76">
        <v>227</v>
      </c>
      <c r="O30" s="76">
        <v>195</v>
      </c>
      <c r="P30" s="53"/>
      <c r="Q30" s="83"/>
      <c r="R30" s="39"/>
      <c r="S30" s="13"/>
    </row>
    <row r="31" s="3" customFormat="1" ht="31.2" spans="1:19">
      <c r="A31" s="18">
        <v>16</v>
      </c>
      <c r="B31" s="14" t="s">
        <v>446</v>
      </c>
      <c r="C31" s="30" t="s">
        <v>447</v>
      </c>
      <c r="D31" s="32" t="s">
        <v>448</v>
      </c>
      <c r="E31" s="34" t="s">
        <v>449</v>
      </c>
      <c r="F31" s="32" t="s">
        <v>450</v>
      </c>
      <c r="G31" s="32"/>
      <c r="H31" s="32" t="s">
        <v>442</v>
      </c>
      <c r="I31" s="32"/>
      <c r="J31" s="19">
        <v>3060</v>
      </c>
      <c r="K31" s="14">
        <v>2448</v>
      </c>
      <c r="L31" s="14">
        <v>1958</v>
      </c>
      <c r="M31" s="19">
        <v>2860</v>
      </c>
      <c r="N31" s="19">
        <v>2248</v>
      </c>
      <c r="O31" s="19">
        <v>1758</v>
      </c>
      <c r="P31" s="77" t="s">
        <v>61</v>
      </c>
      <c r="Q31" s="83">
        <v>0.1</v>
      </c>
      <c r="R31" s="32" t="s">
        <v>451</v>
      </c>
      <c r="S31" s="32" t="s">
        <v>452</v>
      </c>
    </row>
    <row r="32" s="3" customFormat="1" ht="46.8" spans="1:19">
      <c r="A32" s="38"/>
      <c r="B32" s="30" t="s">
        <v>453</v>
      </c>
      <c r="C32" s="31" t="s">
        <v>454</v>
      </c>
      <c r="D32" s="35"/>
      <c r="E32" s="37"/>
      <c r="F32" s="35"/>
      <c r="G32" s="35"/>
      <c r="H32" s="35"/>
      <c r="I32" s="35"/>
      <c r="J32" s="14">
        <v>918</v>
      </c>
      <c r="K32" s="14">
        <v>734</v>
      </c>
      <c r="L32" s="14">
        <v>587</v>
      </c>
      <c r="M32" s="19">
        <v>858</v>
      </c>
      <c r="N32" s="19">
        <v>674</v>
      </c>
      <c r="O32" s="19">
        <v>527</v>
      </c>
      <c r="P32" s="78"/>
      <c r="Q32" s="83"/>
      <c r="R32" s="35"/>
      <c r="S32" s="35"/>
    </row>
    <row r="33" s="3" customFormat="1" ht="31.2" spans="1:19">
      <c r="A33" s="18">
        <v>17</v>
      </c>
      <c r="B33" s="39" t="s">
        <v>455</v>
      </c>
      <c r="C33" s="40" t="s">
        <v>456</v>
      </c>
      <c r="D33" s="32" t="s">
        <v>457</v>
      </c>
      <c r="E33" s="32" t="s">
        <v>458</v>
      </c>
      <c r="F33" s="32" t="s">
        <v>459</v>
      </c>
      <c r="G33" s="32"/>
      <c r="H33" s="32" t="s">
        <v>460</v>
      </c>
      <c r="I33" s="32"/>
      <c r="J33" s="79">
        <v>1546</v>
      </c>
      <c r="K33" s="19">
        <v>1237</v>
      </c>
      <c r="L33" s="79">
        <v>990</v>
      </c>
      <c r="M33" s="19">
        <v>1346</v>
      </c>
      <c r="N33" s="19">
        <v>1077</v>
      </c>
      <c r="O33" s="19">
        <v>862</v>
      </c>
      <c r="P33" s="77" t="s">
        <v>61</v>
      </c>
      <c r="Q33" s="97">
        <v>0.1</v>
      </c>
      <c r="R33" s="28" t="s">
        <v>461</v>
      </c>
      <c r="S33" s="28" t="s">
        <v>452</v>
      </c>
    </row>
    <row r="34" s="3" customFormat="1" ht="46.8" spans="1:19">
      <c r="A34" s="38"/>
      <c r="B34" s="30" t="s">
        <v>462</v>
      </c>
      <c r="C34" s="31" t="s">
        <v>463</v>
      </c>
      <c r="D34" s="35"/>
      <c r="E34" s="35"/>
      <c r="F34" s="35"/>
      <c r="G34" s="35"/>
      <c r="H34" s="35"/>
      <c r="I34" s="35"/>
      <c r="J34" s="68">
        <v>464</v>
      </c>
      <c r="K34" s="68">
        <v>371</v>
      </c>
      <c r="L34" s="68">
        <v>297</v>
      </c>
      <c r="M34" s="19">
        <v>404</v>
      </c>
      <c r="N34" s="19">
        <v>323</v>
      </c>
      <c r="O34" s="19">
        <v>258</v>
      </c>
      <c r="P34" s="78"/>
      <c r="Q34" s="98"/>
      <c r="R34" s="75"/>
      <c r="S34" s="75"/>
    </row>
    <row r="35" s="3" customFormat="1" ht="31.2" spans="1:19">
      <c r="A35" s="18">
        <v>18</v>
      </c>
      <c r="B35" s="221" t="s">
        <v>464</v>
      </c>
      <c r="C35" s="41" t="s">
        <v>465</v>
      </c>
      <c r="D35" s="42" t="s">
        <v>466</v>
      </c>
      <c r="E35" s="43" t="s">
        <v>467</v>
      </c>
      <c r="F35" s="41" t="s">
        <v>468</v>
      </c>
      <c r="G35" s="44"/>
      <c r="H35" s="41" t="s">
        <v>397</v>
      </c>
      <c r="I35" s="44"/>
      <c r="J35" s="80">
        <v>2920</v>
      </c>
      <c r="K35" s="68">
        <v>2336</v>
      </c>
      <c r="L35" s="68">
        <v>1869</v>
      </c>
      <c r="M35" s="80">
        <v>2720</v>
      </c>
      <c r="N35" s="80">
        <v>2176</v>
      </c>
      <c r="O35" s="80">
        <v>1740</v>
      </c>
      <c r="P35" s="81" t="s">
        <v>413</v>
      </c>
      <c r="Q35" s="82">
        <v>0</v>
      </c>
      <c r="R35" s="83" t="s">
        <v>469</v>
      </c>
      <c r="S35" s="41" t="s">
        <v>470</v>
      </c>
    </row>
    <row r="36" s="3" customFormat="1" ht="78" spans="1:19">
      <c r="A36" s="38"/>
      <c r="B36" s="221" t="s">
        <v>471</v>
      </c>
      <c r="C36" s="14" t="s">
        <v>472</v>
      </c>
      <c r="D36" s="42"/>
      <c r="E36" s="43"/>
      <c r="F36" s="41"/>
      <c r="G36" s="44"/>
      <c r="H36" s="41"/>
      <c r="I36" s="44"/>
      <c r="J36" s="14">
        <v>1008</v>
      </c>
      <c r="K36" s="68">
        <v>806</v>
      </c>
      <c r="L36" s="68">
        <v>645</v>
      </c>
      <c r="M36" s="14">
        <v>939</v>
      </c>
      <c r="N36" s="68">
        <v>751</v>
      </c>
      <c r="O36" s="68">
        <v>600</v>
      </c>
      <c r="P36" s="82"/>
      <c r="Q36" s="82"/>
      <c r="R36" s="83"/>
      <c r="S36" s="44"/>
    </row>
    <row r="37" s="3" customFormat="1" ht="62.4" spans="1:19">
      <c r="A37" s="20"/>
      <c r="B37" s="221" t="s">
        <v>473</v>
      </c>
      <c r="C37" s="45" t="s">
        <v>474</v>
      </c>
      <c r="D37" s="42"/>
      <c r="E37" s="43"/>
      <c r="F37" s="41"/>
      <c r="G37" s="44"/>
      <c r="H37" s="41"/>
      <c r="I37" s="44"/>
      <c r="J37" s="68">
        <v>876</v>
      </c>
      <c r="K37" s="68">
        <v>701</v>
      </c>
      <c r="L37" s="68">
        <v>561</v>
      </c>
      <c r="M37" s="68">
        <v>816</v>
      </c>
      <c r="N37" s="68">
        <v>653</v>
      </c>
      <c r="O37" s="68">
        <v>522</v>
      </c>
      <c r="P37" s="82"/>
      <c r="Q37" s="82"/>
      <c r="R37" s="83"/>
      <c r="S37" s="44"/>
    </row>
    <row r="38" s="3" customFormat="1" ht="31.2" spans="1:19">
      <c r="A38" s="18">
        <v>19</v>
      </c>
      <c r="B38" s="221" t="s">
        <v>475</v>
      </c>
      <c r="C38" s="45" t="s">
        <v>476</v>
      </c>
      <c r="D38" s="42" t="s">
        <v>477</v>
      </c>
      <c r="E38" s="43" t="s">
        <v>478</v>
      </c>
      <c r="F38" s="41" t="s">
        <v>468</v>
      </c>
      <c r="G38" s="44"/>
      <c r="H38" s="41" t="s">
        <v>397</v>
      </c>
      <c r="I38" s="44"/>
      <c r="J38" s="14">
        <v>2920</v>
      </c>
      <c r="K38" s="68">
        <v>2336</v>
      </c>
      <c r="L38" s="68">
        <v>1869</v>
      </c>
      <c r="M38" s="80">
        <v>2720</v>
      </c>
      <c r="N38" s="80">
        <v>2176</v>
      </c>
      <c r="O38" s="80">
        <v>1740</v>
      </c>
      <c r="P38" s="82" t="s">
        <v>349</v>
      </c>
      <c r="Q38" s="82">
        <v>0</v>
      </c>
      <c r="R38" s="83" t="s">
        <v>469</v>
      </c>
      <c r="S38" s="41" t="s">
        <v>470</v>
      </c>
    </row>
    <row r="39" s="3" customFormat="1" ht="62.4" spans="1:19">
      <c r="A39" s="38"/>
      <c r="B39" s="221" t="s">
        <v>479</v>
      </c>
      <c r="C39" s="14" t="s">
        <v>480</v>
      </c>
      <c r="D39" s="42"/>
      <c r="E39" s="43"/>
      <c r="F39" s="41"/>
      <c r="G39" s="44"/>
      <c r="H39" s="41"/>
      <c r="I39" s="44"/>
      <c r="J39" s="68">
        <v>1008</v>
      </c>
      <c r="K39" s="68">
        <v>806</v>
      </c>
      <c r="L39" s="68">
        <v>645</v>
      </c>
      <c r="M39" s="14">
        <v>939</v>
      </c>
      <c r="N39" s="68">
        <v>751</v>
      </c>
      <c r="O39" s="68">
        <v>600</v>
      </c>
      <c r="P39" s="82"/>
      <c r="Q39" s="82"/>
      <c r="R39" s="83"/>
      <c r="S39" s="44"/>
    </row>
    <row r="40" s="3" customFormat="1" ht="62.4" spans="1:19">
      <c r="A40" s="20"/>
      <c r="B40" s="221" t="s">
        <v>481</v>
      </c>
      <c r="C40" s="45" t="s">
        <v>482</v>
      </c>
      <c r="D40" s="42"/>
      <c r="E40" s="43"/>
      <c r="F40" s="41"/>
      <c r="G40" s="44"/>
      <c r="H40" s="41"/>
      <c r="I40" s="44"/>
      <c r="J40" s="68">
        <v>876</v>
      </c>
      <c r="K40" s="68">
        <v>701</v>
      </c>
      <c r="L40" s="68">
        <v>561</v>
      </c>
      <c r="M40" s="68">
        <v>816</v>
      </c>
      <c r="N40" s="68">
        <v>653</v>
      </c>
      <c r="O40" s="68">
        <v>522</v>
      </c>
      <c r="P40" s="82"/>
      <c r="Q40" s="82"/>
      <c r="R40" s="83"/>
      <c r="S40" s="44"/>
    </row>
    <row r="41" s="1" customFormat="1" ht="31.2" spans="1:19">
      <c r="A41" s="13">
        <v>20</v>
      </c>
      <c r="B41" s="221" t="s">
        <v>483</v>
      </c>
      <c r="C41" s="41" t="s">
        <v>484</v>
      </c>
      <c r="D41" s="41" t="s">
        <v>485</v>
      </c>
      <c r="E41" s="41" t="s">
        <v>486</v>
      </c>
      <c r="F41" s="41" t="s">
        <v>347</v>
      </c>
      <c r="G41" s="41"/>
      <c r="H41" s="41" t="s">
        <v>348</v>
      </c>
      <c r="I41" s="41"/>
      <c r="J41" s="68">
        <v>1149</v>
      </c>
      <c r="K41" s="68">
        <v>919</v>
      </c>
      <c r="L41" s="68">
        <v>735</v>
      </c>
      <c r="M41" s="18">
        <v>1099</v>
      </c>
      <c r="N41" s="18">
        <v>869</v>
      </c>
      <c r="O41" s="18">
        <v>685</v>
      </c>
      <c r="P41" s="82" t="s">
        <v>349</v>
      </c>
      <c r="Q41" s="82">
        <v>0</v>
      </c>
      <c r="R41" s="14" t="s">
        <v>350</v>
      </c>
      <c r="S41" s="14" t="s">
        <v>470</v>
      </c>
    </row>
    <row r="42" s="1" customFormat="1" ht="46.8" spans="1:19">
      <c r="A42" s="13"/>
      <c r="B42" s="220" t="s">
        <v>487</v>
      </c>
      <c r="C42" s="41" t="s">
        <v>488</v>
      </c>
      <c r="D42" s="41"/>
      <c r="E42" s="41"/>
      <c r="F42" s="41"/>
      <c r="G42" s="41"/>
      <c r="H42" s="41"/>
      <c r="I42" s="41"/>
      <c r="J42" s="74">
        <v>345</v>
      </c>
      <c r="K42" s="74">
        <v>276</v>
      </c>
      <c r="L42" s="74">
        <v>221</v>
      </c>
      <c r="M42" s="13">
        <v>330</v>
      </c>
      <c r="N42" s="13">
        <v>261</v>
      </c>
      <c r="O42" s="13">
        <v>206</v>
      </c>
      <c r="P42" s="82"/>
      <c r="Q42" s="82"/>
      <c r="R42" s="13"/>
      <c r="S42" s="13"/>
    </row>
    <row r="43" s="1" customFormat="1" ht="31.2" spans="1:19">
      <c r="A43" s="13">
        <v>21</v>
      </c>
      <c r="B43" s="221" t="s">
        <v>489</v>
      </c>
      <c r="C43" s="41" t="s">
        <v>490</v>
      </c>
      <c r="D43" s="41" t="s">
        <v>491</v>
      </c>
      <c r="E43" s="41" t="s">
        <v>492</v>
      </c>
      <c r="F43" s="41" t="s">
        <v>347</v>
      </c>
      <c r="G43" s="41"/>
      <c r="H43" s="41" t="s">
        <v>348</v>
      </c>
      <c r="I43" s="41"/>
      <c r="J43" s="19">
        <v>3372</v>
      </c>
      <c r="K43" s="14">
        <v>2698</v>
      </c>
      <c r="L43" s="14">
        <v>2158</v>
      </c>
      <c r="M43" s="18">
        <v>3322</v>
      </c>
      <c r="N43" s="18">
        <v>2648</v>
      </c>
      <c r="O43" s="18">
        <v>2108</v>
      </c>
      <c r="P43" s="83" t="s">
        <v>358</v>
      </c>
      <c r="Q43" s="83">
        <v>0.2</v>
      </c>
      <c r="R43" s="14" t="s">
        <v>350</v>
      </c>
      <c r="S43" s="14" t="s">
        <v>470</v>
      </c>
    </row>
    <row r="44" s="1" customFormat="1" ht="46.8" spans="1:19">
      <c r="A44" s="46"/>
      <c r="B44" s="222" t="s">
        <v>493</v>
      </c>
      <c r="C44" s="48" t="s">
        <v>494</v>
      </c>
      <c r="D44" s="49"/>
      <c r="E44" s="49"/>
      <c r="F44" s="49"/>
      <c r="G44" s="49"/>
      <c r="H44" s="49"/>
      <c r="I44" s="49"/>
      <c r="J44" s="84">
        <v>1012</v>
      </c>
      <c r="K44" s="84">
        <v>809</v>
      </c>
      <c r="L44" s="84">
        <v>647</v>
      </c>
      <c r="M44" s="46">
        <v>997</v>
      </c>
      <c r="N44" s="46">
        <v>794</v>
      </c>
      <c r="O44" s="46">
        <v>632</v>
      </c>
      <c r="P44" s="85"/>
      <c r="Q44" s="85"/>
      <c r="R44" s="46"/>
      <c r="S44" s="46"/>
    </row>
    <row r="45" s="3" customFormat="1" ht="52" customHeight="1" spans="1:19">
      <c r="A45" s="50">
        <v>22</v>
      </c>
      <c r="B45" s="220" t="s">
        <v>495</v>
      </c>
      <c r="C45" s="14" t="s">
        <v>496</v>
      </c>
      <c r="D45" s="42" t="s">
        <v>497</v>
      </c>
      <c r="E45" s="43" t="s">
        <v>498</v>
      </c>
      <c r="F45" s="41" t="s">
        <v>499</v>
      </c>
      <c r="G45" s="41"/>
      <c r="H45" s="41" t="s">
        <v>348</v>
      </c>
      <c r="I45" s="41"/>
      <c r="J45" s="14">
        <v>1910</v>
      </c>
      <c r="K45" s="14">
        <v>1528</v>
      </c>
      <c r="L45" s="14">
        <v>1222</v>
      </c>
      <c r="M45" s="14">
        <v>1860</v>
      </c>
      <c r="N45" s="14">
        <v>1478</v>
      </c>
      <c r="O45" s="14">
        <v>1172</v>
      </c>
      <c r="P45" s="83" t="s">
        <v>358</v>
      </c>
      <c r="Q45" s="83">
        <v>0.2</v>
      </c>
      <c r="R45" s="83" t="s">
        <v>469</v>
      </c>
      <c r="S45" s="14" t="s">
        <v>470</v>
      </c>
    </row>
    <row r="46" s="3" customFormat="1" ht="52" customHeight="1" spans="1:19">
      <c r="A46" s="51"/>
      <c r="B46" s="220" t="s">
        <v>500</v>
      </c>
      <c r="C46" s="52" t="s">
        <v>501</v>
      </c>
      <c r="D46" s="42"/>
      <c r="E46" s="43"/>
      <c r="F46" s="41"/>
      <c r="G46" s="41"/>
      <c r="H46" s="41"/>
      <c r="I46" s="41"/>
      <c r="J46" s="14">
        <v>842</v>
      </c>
      <c r="K46" s="14">
        <v>674</v>
      </c>
      <c r="L46" s="14">
        <v>539</v>
      </c>
      <c r="M46" s="14">
        <v>820</v>
      </c>
      <c r="N46" s="14">
        <v>651</v>
      </c>
      <c r="O46" s="14">
        <v>516</v>
      </c>
      <c r="P46" s="83"/>
      <c r="Q46" s="83"/>
      <c r="R46" s="83"/>
      <c r="S46" s="13"/>
    </row>
    <row r="47" s="3" customFormat="1" ht="52" customHeight="1" spans="1:19">
      <c r="A47" s="53"/>
      <c r="B47" s="221" t="s">
        <v>502</v>
      </c>
      <c r="C47" s="54" t="s">
        <v>503</v>
      </c>
      <c r="D47" s="42"/>
      <c r="E47" s="43"/>
      <c r="F47" s="41"/>
      <c r="G47" s="41"/>
      <c r="H47" s="41"/>
      <c r="I47" s="41"/>
      <c r="J47" s="14">
        <v>573</v>
      </c>
      <c r="K47" s="14">
        <v>458</v>
      </c>
      <c r="L47" s="14">
        <v>367</v>
      </c>
      <c r="M47" s="14">
        <v>558</v>
      </c>
      <c r="N47" s="14">
        <v>443</v>
      </c>
      <c r="O47" s="14">
        <v>352</v>
      </c>
      <c r="P47" s="83"/>
      <c r="Q47" s="83"/>
      <c r="R47" s="83"/>
      <c r="S47" s="13"/>
    </row>
    <row r="48" s="3" customFormat="1" ht="31.2" spans="1:19">
      <c r="A48" s="18">
        <v>23</v>
      </c>
      <c r="B48" s="223" t="s">
        <v>504</v>
      </c>
      <c r="C48" s="55" t="s">
        <v>505</v>
      </c>
      <c r="D48" s="18" t="s">
        <v>506</v>
      </c>
      <c r="E48" s="18" t="s">
        <v>507</v>
      </c>
      <c r="F48" s="18" t="s">
        <v>508</v>
      </c>
      <c r="G48" s="18" t="s">
        <v>509</v>
      </c>
      <c r="H48" s="18" t="s">
        <v>510</v>
      </c>
      <c r="I48" s="18" t="s">
        <v>511</v>
      </c>
      <c r="J48" s="79">
        <v>940</v>
      </c>
      <c r="K48" s="79">
        <v>846</v>
      </c>
      <c r="L48" s="79">
        <v>719</v>
      </c>
      <c r="M48" s="14">
        <v>740</v>
      </c>
      <c r="N48" s="14">
        <v>646</v>
      </c>
      <c r="O48" s="14">
        <v>519</v>
      </c>
      <c r="P48" s="18" t="s">
        <v>413</v>
      </c>
      <c r="Q48" s="83">
        <v>0</v>
      </c>
      <c r="R48" s="18" t="s">
        <v>414</v>
      </c>
      <c r="S48" s="18" t="s">
        <v>512</v>
      </c>
    </row>
    <row r="49" s="3" customFormat="1" ht="62.4" spans="1:19">
      <c r="A49" s="38"/>
      <c r="B49" s="220" t="s">
        <v>513</v>
      </c>
      <c r="C49" s="56" t="s">
        <v>514</v>
      </c>
      <c r="D49" s="38"/>
      <c r="E49" s="38"/>
      <c r="F49" s="38"/>
      <c r="G49" s="38"/>
      <c r="H49" s="38"/>
      <c r="I49" s="38"/>
      <c r="J49" s="14">
        <v>282</v>
      </c>
      <c r="K49" s="14">
        <v>254</v>
      </c>
      <c r="L49" s="14">
        <v>216</v>
      </c>
      <c r="M49" s="50">
        <v>222</v>
      </c>
      <c r="N49" s="50">
        <v>194</v>
      </c>
      <c r="O49" s="50">
        <v>156</v>
      </c>
      <c r="P49" s="38"/>
      <c r="Q49" s="83"/>
      <c r="R49" s="38"/>
      <c r="S49" s="38"/>
    </row>
    <row r="50" s="3" customFormat="1" ht="78" spans="1:19">
      <c r="A50" s="38"/>
      <c r="B50" s="220" t="s">
        <v>515</v>
      </c>
      <c r="C50" s="14" t="s">
        <v>516</v>
      </c>
      <c r="D50" s="38"/>
      <c r="E50" s="38"/>
      <c r="F50" s="38"/>
      <c r="G50" s="38"/>
      <c r="H50" s="38"/>
      <c r="I50" s="38"/>
      <c r="J50" s="14">
        <v>376</v>
      </c>
      <c r="K50" s="14">
        <v>338</v>
      </c>
      <c r="L50" s="14">
        <v>288</v>
      </c>
      <c r="M50" s="50">
        <v>296</v>
      </c>
      <c r="N50" s="50">
        <v>258</v>
      </c>
      <c r="O50" s="50">
        <v>208</v>
      </c>
      <c r="P50" s="38"/>
      <c r="Q50" s="83"/>
      <c r="R50" s="38"/>
      <c r="S50" s="38"/>
    </row>
    <row r="51" s="3" customFormat="1" ht="93.6" spans="1:19">
      <c r="A51" s="38"/>
      <c r="B51" s="220" t="s">
        <v>517</v>
      </c>
      <c r="C51" s="14" t="s">
        <v>518</v>
      </c>
      <c r="D51" s="38"/>
      <c r="E51" s="38"/>
      <c r="F51" s="38"/>
      <c r="G51" s="38"/>
      <c r="H51" s="38"/>
      <c r="I51" s="38"/>
      <c r="J51" s="14">
        <v>940</v>
      </c>
      <c r="K51" s="14">
        <v>846</v>
      </c>
      <c r="L51" s="14">
        <v>719</v>
      </c>
      <c r="M51" s="14">
        <v>740</v>
      </c>
      <c r="N51" s="14">
        <v>646</v>
      </c>
      <c r="O51" s="14">
        <v>519</v>
      </c>
      <c r="P51" s="38"/>
      <c r="Q51" s="83"/>
      <c r="R51" s="38"/>
      <c r="S51" s="38"/>
    </row>
    <row r="52" s="1" customFormat="1" ht="174" customHeight="1" spans="1:19">
      <c r="A52" s="13">
        <v>24</v>
      </c>
      <c r="B52" s="220" t="s">
        <v>519</v>
      </c>
      <c r="C52" s="14" t="s">
        <v>520</v>
      </c>
      <c r="D52" s="14" t="s">
        <v>521</v>
      </c>
      <c r="E52" s="57" t="s">
        <v>522</v>
      </c>
      <c r="F52" s="57" t="s">
        <v>508</v>
      </c>
      <c r="G52" s="57" t="s">
        <v>509</v>
      </c>
      <c r="H52" s="14" t="s">
        <v>510</v>
      </c>
      <c r="I52" s="86" t="s">
        <v>523</v>
      </c>
      <c r="J52" s="14">
        <v>1222</v>
      </c>
      <c r="K52" s="14">
        <v>1100</v>
      </c>
      <c r="L52" s="14">
        <v>935</v>
      </c>
      <c r="M52" s="18">
        <v>1022</v>
      </c>
      <c r="N52" s="18">
        <v>900</v>
      </c>
      <c r="O52" s="18">
        <v>735</v>
      </c>
      <c r="P52" s="55" t="s">
        <v>413</v>
      </c>
      <c r="Q52" s="83">
        <v>0</v>
      </c>
      <c r="R52" s="14" t="s">
        <v>414</v>
      </c>
      <c r="S52" s="14" t="s">
        <v>512</v>
      </c>
    </row>
    <row r="53" s="1" customFormat="1" ht="62.4" spans="1:19">
      <c r="A53" s="13"/>
      <c r="B53" s="220" t="s">
        <v>524</v>
      </c>
      <c r="C53" s="14" t="s">
        <v>525</v>
      </c>
      <c r="D53" s="14"/>
      <c r="E53" s="57"/>
      <c r="F53" s="57"/>
      <c r="G53" s="57"/>
      <c r="H53" s="14"/>
      <c r="I53" s="87"/>
      <c r="J53" s="14">
        <v>367</v>
      </c>
      <c r="K53" s="14">
        <v>330</v>
      </c>
      <c r="L53" s="14">
        <v>281</v>
      </c>
      <c r="M53" s="13">
        <v>307</v>
      </c>
      <c r="N53" s="13">
        <v>270</v>
      </c>
      <c r="O53" s="13">
        <v>221</v>
      </c>
      <c r="P53" s="55" t="s">
        <v>413</v>
      </c>
      <c r="Q53" s="83">
        <v>0</v>
      </c>
      <c r="R53" s="13"/>
      <c r="S53" s="13"/>
    </row>
    <row r="54" s="1" customFormat="1" ht="109.2" spans="1:19">
      <c r="A54" s="13"/>
      <c r="B54" s="220" t="s">
        <v>526</v>
      </c>
      <c r="C54" s="14" t="s">
        <v>527</v>
      </c>
      <c r="D54" s="14"/>
      <c r="E54" s="57"/>
      <c r="F54" s="57"/>
      <c r="G54" s="57"/>
      <c r="H54" s="14"/>
      <c r="I54" s="22" t="s">
        <v>528</v>
      </c>
      <c r="J54" s="14">
        <v>489</v>
      </c>
      <c r="K54" s="14">
        <v>440</v>
      </c>
      <c r="L54" s="14">
        <v>374</v>
      </c>
      <c r="M54" s="14">
        <v>489</v>
      </c>
      <c r="N54" s="14">
        <v>440</v>
      </c>
      <c r="O54" s="14">
        <v>374</v>
      </c>
      <c r="P54" s="55" t="s">
        <v>413</v>
      </c>
      <c r="Q54" s="83">
        <v>0</v>
      </c>
      <c r="R54" s="13"/>
      <c r="S54" s="13"/>
    </row>
    <row r="55" s="1" customFormat="1" ht="93.6" spans="1:19">
      <c r="A55" s="13"/>
      <c r="B55" s="220" t="s">
        <v>529</v>
      </c>
      <c r="C55" s="14" t="s">
        <v>530</v>
      </c>
      <c r="D55" s="14"/>
      <c r="E55" s="57"/>
      <c r="F55" s="57"/>
      <c r="G55" s="57"/>
      <c r="H55" s="14"/>
      <c r="I55" s="22"/>
      <c r="J55" s="14">
        <v>1222</v>
      </c>
      <c r="K55" s="14">
        <v>1100</v>
      </c>
      <c r="L55" s="14">
        <v>935</v>
      </c>
      <c r="M55" s="13">
        <v>1022</v>
      </c>
      <c r="N55" s="13">
        <v>900</v>
      </c>
      <c r="O55" s="13">
        <v>735</v>
      </c>
      <c r="P55" s="55" t="s">
        <v>413</v>
      </c>
      <c r="Q55" s="83">
        <v>0</v>
      </c>
      <c r="R55" s="13"/>
      <c r="S55" s="13"/>
    </row>
    <row r="56" s="1" customFormat="1" ht="172" customHeight="1" spans="1:19">
      <c r="A56" s="13">
        <v>25</v>
      </c>
      <c r="B56" s="220" t="s">
        <v>531</v>
      </c>
      <c r="C56" s="14" t="s">
        <v>532</v>
      </c>
      <c r="D56" s="14" t="s">
        <v>533</v>
      </c>
      <c r="E56" s="14" t="s">
        <v>522</v>
      </c>
      <c r="F56" s="14" t="s">
        <v>508</v>
      </c>
      <c r="G56" s="14"/>
      <c r="H56" s="14" t="s">
        <v>510</v>
      </c>
      <c r="I56" s="88" t="s">
        <v>534</v>
      </c>
      <c r="J56" s="14">
        <v>941</v>
      </c>
      <c r="K56" s="14">
        <v>753</v>
      </c>
      <c r="L56" s="14">
        <v>602</v>
      </c>
      <c r="M56" s="14">
        <v>741</v>
      </c>
      <c r="N56" s="14">
        <v>590</v>
      </c>
      <c r="O56" s="14">
        <v>480</v>
      </c>
      <c r="P56" s="55" t="s">
        <v>413</v>
      </c>
      <c r="Q56" s="83">
        <v>0</v>
      </c>
      <c r="R56" s="14" t="s">
        <v>414</v>
      </c>
      <c r="S56" s="14" t="s">
        <v>512</v>
      </c>
    </row>
    <row r="57" s="1" customFormat="1" ht="62.4" spans="1:19">
      <c r="A57" s="13"/>
      <c r="B57" s="220" t="s">
        <v>535</v>
      </c>
      <c r="C57" s="14" t="s">
        <v>536</v>
      </c>
      <c r="D57" s="14"/>
      <c r="E57" s="14"/>
      <c r="F57" s="14"/>
      <c r="G57" s="14"/>
      <c r="H57" s="14"/>
      <c r="I57" s="89"/>
      <c r="J57" s="14">
        <v>282</v>
      </c>
      <c r="K57" s="14">
        <v>226</v>
      </c>
      <c r="L57" s="14">
        <v>181</v>
      </c>
      <c r="M57" s="13">
        <v>222</v>
      </c>
      <c r="N57" s="13">
        <v>177</v>
      </c>
      <c r="O57" s="13">
        <v>144</v>
      </c>
      <c r="P57" s="55" t="s">
        <v>413</v>
      </c>
      <c r="Q57" s="83">
        <v>0</v>
      </c>
      <c r="R57" s="13"/>
      <c r="S57" s="13"/>
    </row>
    <row r="58" s="1" customFormat="1" ht="109.2" spans="1:19">
      <c r="A58" s="13"/>
      <c r="B58" s="220" t="s">
        <v>537</v>
      </c>
      <c r="C58" s="14" t="s">
        <v>538</v>
      </c>
      <c r="D58" s="14"/>
      <c r="E58" s="14"/>
      <c r="F58" s="14"/>
      <c r="G58" s="14"/>
      <c r="H58" s="14"/>
      <c r="I58" s="22" t="s">
        <v>539</v>
      </c>
      <c r="J58" s="14">
        <v>376</v>
      </c>
      <c r="K58" s="14">
        <v>301</v>
      </c>
      <c r="L58" s="14">
        <v>241</v>
      </c>
      <c r="M58" s="14">
        <v>296</v>
      </c>
      <c r="N58" s="14">
        <v>236</v>
      </c>
      <c r="O58" s="14">
        <v>191</v>
      </c>
      <c r="P58" s="55" t="s">
        <v>413</v>
      </c>
      <c r="Q58" s="83">
        <v>0</v>
      </c>
      <c r="R58" s="13"/>
      <c r="S58" s="13"/>
    </row>
    <row r="59" s="1" customFormat="1" ht="187" customHeight="1" spans="1:19">
      <c r="A59" s="13">
        <v>26</v>
      </c>
      <c r="B59" s="220" t="s">
        <v>540</v>
      </c>
      <c r="C59" s="14" t="s">
        <v>541</v>
      </c>
      <c r="D59" s="14" t="s">
        <v>542</v>
      </c>
      <c r="E59" s="57" t="s">
        <v>543</v>
      </c>
      <c r="F59" s="57" t="s">
        <v>508</v>
      </c>
      <c r="G59" s="57"/>
      <c r="H59" s="57" t="s">
        <v>510</v>
      </c>
      <c r="I59" s="86" t="s">
        <v>544</v>
      </c>
      <c r="J59" s="14">
        <v>1223</v>
      </c>
      <c r="K59" s="14">
        <v>978</v>
      </c>
      <c r="L59" s="14">
        <v>782</v>
      </c>
      <c r="M59" s="14">
        <v>1023</v>
      </c>
      <c r="N59" s="14">
        <v>818</v>
      </c>
      <c r="O59" s="14">
        <v>654</v>
      </c>
      <c r="P59" s="55" t="s">
        <v>413</v>
      </c>
      <c r="Q59" s="83">
        <v>0</v>
      </c>
      <c r="R59" s="14" t="s">
        <v>414</v>
      </c>
      <c r="S59" s="14" t="s">
        <v>512</v>
      </c>
    </row>
    <row r="60" s="1" customFormat="1" ht="62.4" spans="1:19">
      <c r="A60" s="13"/>
      <c r="B60" s="220" t="s">
        <v>545</v>
      </c>
      <c r="C60" s="14" t="s">
        <v>546</v>
      </c>
      <c r="D60" s="14"/>
      <c r="E60" s="57"/>
      <c r="F60" s="57"/>
      <c r="G60" s="57"/>
      <c r="H60" s="57"/>
      <c r="I60" s="87"/>
      <c r="J60" s="14">
        <v>367</v>
      </c>
      <c r="K60" s="14">
        <v>293</v>
      </c>
      <c r="L60" s="14">
        <v>235</v>
      </c>
      <c r="M60" s="13">
        <v>307</v>
      </c>
      <c r="N60" s="13">
        <v>245</v>
      </c>
      <c r="O60" s="13">
        <v>196</v>
      </c>
      <c r="P60" s="55" t="s">
        <v>413</v>
      </c>
      <c r="Q60" s="83">
        <v>0</v>
      </c>
      <c r="R60" s="13"/>
      <c r="S60" s="13"/>
    </row>
    <row r="61" s="1" customFormat="1" ht="100.8" spans="1:19">
      <c r="A61" s="13"/>
      <c r="B61" s="220" t="s">
        <v>547</v>
      </c>
      <c r="C61" s="14" t="s">
        <v>548</v>
      </c>
      <c r="D61" s="14"/>
      <c r="E61" s="57"/>
      <c r="F61" s="57"/>
      <c r="G61" s="57"/>
      <c r="H61" s="57"/>
      <c r="I61" s="90" t="s">
        <v>549</v>
      </c>
      <c r="J61" s="14">
        <v>489</v>
      </c>
      <c r="K61" s="14">
        <v>391</v>
      </c>
      <c r="L61" s="14">
        <v>313</v>
      </c>
      <c r="M61" s="14">
        <v>409</v>
      </c>
      <c r="N61" s="14">
        <v>327</v>
      </c>
      <c r="O61" s="14">
        <v>261</v>
      </c>
      <c r="P61" s="55" t="s">
        <v>413</v>
      </c>
      <c r="Q61" s="83">
        <v>0</v>
      </c>
      <c r="R61" s="13"/>
      <c r="S61" s="13"/>
    </row>
    <row r="62" s="3" customFormat="1" ht="55" customHeight="1" spans="1:19">
      <c r="A62" s="18">
        <v>27</v>
      </c>
      <c r="B62" s="220" t="s">
        <v>550</v>
      </c>
      <c r="C62" s="56" t="s">
        <v>551</v>
      </c>
      <c r="D62" s="18" t="s">
        <v>552</v>
      </c>
      <c r="E62" s="58" t="s">
        <v>553</v>
      </c>
      <c r="F62" s="18" t="s">
        <v>347</v>
      </c>
      <c r="G62" s="18"/>
      <c r="H62" s="18" t="s">
        <v>554</v>
      </c>
      <c r="I62" s="19"/>
      <c r="J62" s="14">
        <v>3200</v>
      </c>
      <c r="K62" s="14">
        <v>2560</v>
      </c>
      <c r="L62" s="14">
        <v>2048</v>
      </c>
      <c r="M62" s="19">
        <v>3000</v>
      </c>
      <c r="N62" s="19">
        <v>2360</v>
      </c>
      <c r="O62" s="19">
        <v>1848</v>
      </c>
      <c r="P62" s="77" t="s">
        <v>61</v>
      </c>
      <c r="Q62" s="83">
        <v>0.2</v>
      </c>
      <c r="R62" s="18" t="s">
        <v>555</v>
      </c>
      <c r="S62" s="18" t="s">
        <v>556</v>
      </c>
    </row>
    <row r="63" s="3" customFormat="1" ht="68" customHeight="1" spans="1:19">
      <c r="A63" s="38"/>
      <c r="B63" s="220" t="s">
        <v>557</v>
      </c>
      <c r="C63" s="22" t="s">
        <v>558</v>
      </c>
      <c r="D63" s="38"/>
      <c r="E63" s="59"/>
      <c r="F63" s="38"/>
      <c r="G63" s="38"/>
      <c r="H63" s="38"/>
      <c r="I63" s="28"/>
      <c r="J63" s="14">
        <v>960</v>
      </c>
      <c r="K63" s="14">
        <v>768</v>
      </c>
      <c r="L63" s="14">
        <v>614</v>
      </c>
      <c r="M63" s="19">
        <v>900</v>
      </c>
      <c r="N63" s="19">
        <v>708</v>
      </c>
      <c r="O63" s="19">
        <v>554</v>
      </c>
      <c r="P63" s="78"/>
      <c r="Q63" s="83"/>
      <c r="R63" s="38"/>
      <c r="S63" s="38"/>
    </row>
    <row r="64" s="3" customFormat="1" ht="31.2" spans="1:19">
      <c r="A64" s="13">
        <v>28</v>
      </c>
      <c r="B64" s="220" t="s">
        <v>559</v>
      </c>
      <c r="C64" s="14" t="s">
        <v>560</v>
      </c>
      <c r="D64" s="14" t="s">
        <v>561</v>
      </c>
      <c r="E64" s="17" t="s">
        <v>562</v>
      </c>
      <c r="F64" s="60" t="s">
        <v>347</v>
      </c>
      <c r="G64" s="14"/>
      <c r="H64" s="50" t="s">
        <v>563</v>
      </c>
      <c r="I64" s="50"/>
      <c r="J64" s="50">
        <v>2100</v>
      </c>
      <c r="K64" s="50">
        <v>1680</v>
      </c>
      <c r="L64" s="50">
        <v>1344</v>
      </c>
      <c r="M64" s="26">
        <v>1900</v>
      </c>
      <c r="N64" s="26">
        <v>1480</v>
      </c>
      <c r="O64" s="26">
        <v>1144</v>
      </c>
      <c r="P64" s="14" t="s">
        <v>349</v>
      </c>
      <c r="Q64" s="83">
        <v>0</v>
      </c>
      <c r="R64" s="19" t="s">
        <v>564</v>
      </c>
      <c r="S64" s="19" t="s">
        <v>565</v>
      </c>
    </row>
    <row r="65" s="3" customFormat="1" ht="46.8" spans="1:19">
      <c r="A65" s="13"/>
      <c r="B65" s="220" t="s">
        <v>566</v>
      </c>
      <c r="C65" s="22" t="s">
        <v>567</v>
      </c>
      <c r="D65" s="14"/>
      <c r="E65" s="17"/>
      <c r="F65" s="99"/>
      <c r="G65" s="14"/>
      <c r="H65" s="53"/>
      <c r="I65" s="53"/>
      <c r="J65" s="14">
        <v>630</v>
      </c>
      <c r="K65" s="14">
        <v>504</v>
      </c>
      <c r="L65" s="14">
        <v>403</v>
      </c>
      <c r="M65" s="26">
        <v>570</v>
      </c>
      <c r="N65" s="26">
        <v>444</v>
      </c>
      <c r="O65" s="26">
        <v>343</v>
      </c>
      <c r="P65" s="14"/>
      <c r="Q65" s="83"/>
      <c r="R65" s="19"/>
      <c r="S65" s="19"/>
    </row>
    <row r="66" s="3" customFormat="1" ht="31.2" spans="1:19">
      <c r="A66" s="18">
        <v>29</v>
      </c>
      <c r="B66" s="224" t="s">
        <v>568</v>
      </c>
      <c r="C66" s="101" t="s">
        <v>569</v>
      </c>
      <c r="D66" s="14" t="s">
        <v>570</v>
      </c>
      <c r="E66" s="17" t="s">
        <v>571</v>
      </c>
      <c r="F66" s="14" t="s">
        <v>347</v>
      </c>
      <c r="G66" s="14"/>
      <c r="H66" s="14" t="s">
        <v>572</v>
      </c>
      <c r="I66" s="14"/>
      <c r="J66" s="14">
        <v>2800</v>
      </c>
      <c r="K66" s="14">
        <v>2240</v>
      </c>
      <c r="L66" s="14">
        <v>1792</v>
      </c>
      <c r="M66" s="14">
        <v>2600</v>
      </c>
      <c r="N66" s="14">
        <v>2040</v>
      </c>
      <c r="O66" s="14">
        <v>1592</v>
      </c>
      <c r="P66" s="14" t="s">
        <v>349</v>
      </c>
      <c r="Q66" s="83">
        <v>0</v>
      </c>
      <c r="R66" s="14" t="s">
        <v>555</v>
      </c>
      <c r="S66" s="14" t="s">
        <v>556</v>
      </c>
    </row>
    <row r="67" s="3" customFormat="1" ht="46.8" spans="1:19">
      <c r="A67" s="38"/>
      <c r="B67" s="220" t="s">
        <v>573</v>
      </c>
      <c r="C67" s="22" t="s">
        <v>574</v>
      </c>
      <c r="D67" s="14"/>
      <c r="E67" s="17"/>
      <c r="F67" s="14"/>
      <c r="G67" s="14"/>
      <c r="H67" s="14"/>
      <c r="I67" s="14"/>
      <c r="J67" s="14">
        <v>840</v>
      </c>
      <c r="K67" s="14">
        <v>672</v>
      </c>
      <c r="L67" s="14">
        <v>538</v>
      </c>
      <c r="M67" s="14">
        <v>780</v>
      </c>
      <c r="N67" s="14">
        <v>612</v>
      </c>
      <c r="O67" s="14">
        <v>478</v>
      </c>
      <c r="P67" s="14"/>
      <c r="Q67" s="83"/>
      <c r="R67" s="14"/>
      <c r="S67" s="14"/>
    </row>
    <row r="68" s="3" customFormat="1" ht="46.8" spans="1:19">
      <c r="A68" s="18">
        <v>30</v>
      </c>
      <c r="B68" s="220" t="s">
        <v>575</v>
      </c>
      <c r="C68" s="17" t="s">
        <v>576</v>
      </c>
      <c r="D68" s="50" t="s">
        <v>577</v>
      </c>
      <c r="E68" s="102" t="s">
        <v>578</v>
      </c>
      <c r="F68" s="50" t="s">
        <v>347</v>
      </c>
      <c r="G68" s="50"/>
      <c r="H68" s="50" t="s">
        <v>579</v>
      </c>
      <c r="I68" s="50"/>
      <c r="J68" s="14">
        <v>1850</v>
      </c>
      <c r="K68" s="14">
        <v>1480</v>
      </c>
      <c r="L68" s="14">
        <v>1184</v>
      </c>
      <c r="M68" s="19">
        <v>1650</v>
      </c>
      <c r="N68" s="19">
        <v>1280</v>
      </c>
      <c r="O68" s="19">
        <v>984</v>
      </c>
      <c r="P68" s="50" t="s">
        <v>349</v>
      </c>
      <c r="Q68" s="83">
        <v>0</v>
      </c>
      <c r="R68" s="50" t="s">
        <v>580</v>
      </c>
      <c r="S68" s="50" t="s">
        <v>581</v>
      </c>
    </row>
    <row r="69" s="3" customFormat="1" ht="62.4" spans="1:19">
      <c r="A69" s="38"/>
      <c r="B69" s="225" t="s">
        <v>582</v>
      </c>
      <c r="C69" s="23" t="s">
        <v>583</v>
      </c>
      <c r="D69" s="53"/>
      <c r="E69" s="103"/>
      <c r="F69" s="53"/>
      <c r="G69" s="53"/>
      <c r="H69" s="53"/>
      <c r="I69" s="53"/>
      <c r="J69" s="17">
        <v>556</v>
      </c>
      <c r="K69" s="17">
        <v>445</v>
      </c>
      <c r="L69" s="17">
        <v>355</v>
      </c>
      <c r="M69" s="14">
        <v>495</v>
      </c>
      <c r="N69" s="14">
        <f>N68*0.3</f>
        <v>384</v>
      </c>
      <c r="O69" s="14">
        <v>295</v>
      </c>
      <c r="P69" s="53"/>
      <c r="Q69" s="83"/>
      <c r="R69" s="53"/>
      <c r="S69" s="53"/>
    </row>
    <row r="70" s="1" customFormat="1" ht="46.8" spans="1:19">
      <c r="A70" s="13">
        <v>31</v>
      </c>
      <c r="B70" s="220" t="s">
        <v>584</v>
      </c>
      <c r="C70" s="14" t="s">
        <v>585</v>
      </c>
      <c r="D70" s="14" t="s">
        <v>586</v>
      </c>
      <c r="E70" s="57" t="s">
        <v>587</v>
      </c>
      <c r="F70" s="57" t="s">
        <v>347</v>
      </c>
      <c r="G70" s="57"/>
      <c r="H70" s="57" t="s">
        <v>579</v>
      </c>
      <c r="I70" s="57" t="s">
        <v>588</v>
      </c>
      <c r="J70" s="14">
        <v>2775</v>
      </c>
      <c r="K70" s="14">
        <v>2220</v>
      </c>
      <c r="L70" s="14">
        <v>1776</v>
      </c>
      <c r="M70" s="18">
        <v>2575</v>
      </c>
      <c r="N70" s="18">
        <v>2020</v>
      </c>
      <c r="O70" s="18">
        <v>1576</v>
      </c>
      <c r="P70" s="50" t="s">
        <v>349</v>
      </c>
      <c r="Q70" s="83">
        <v>0</v>
      </c>
      <c r="R70" s="19" t="s">
        <v>564</v>
      </c>
      <c r="S70" s="109" t="s">
        <v>565</v>
      </c>
    </row>
    <row r="71" s="1" customFormat="1" ht="62.4" spans="1:19">
      <c r="A71" s="13"/>
      <c r="B71" s="220" t="s">
        <v>589</v>
      </c>
      <c r="C71" s="22" t="s">
        <v>590</v>
      </c>
      <c r="D71" s="14"/>
      <c r="E71" s="57"/>
      <c r="F71" s="57"/>
      <c r="G71" s="57"/>
      <c r="H71" s="57"/>
      <c r="I71" s="57"/>
      <c r="J71" s="14">
        <v>833</v>
      </c>
      <c r="K71" s="14">
        <v>666</v>
      </c>
      <c r="L71" s="14">
        <v>533</v>
      </c>
      <c r="M71" s="13">
        <v>773</v>
      </c>
      <c r="N71" s="13">
        <f>N70*0.3</f>
        <v>606</v>
      </c>
      <c r="O71" s="13">
        <v>473</v>
      </c>
      <c r="P71" s="53"/>
      <c r="Q71" s="83"/>
      <c r="R71" s="19"/>
      <c r="S71" s="109"/>
    </row>
    <row r="72" s="3" customFormat="1" ht="31.2" spans="1:19">
      <c r="A72" s="18">
        <v>32</v>
      </c>
      <c r="B72" s="220" t="s">
        <v>591</v>
      </c>
      <c r="C72" s="56" t="s">
        <v>592</v>
      </c>
      <c r="D72" s="18" t="s">
        <v>593</v>
      </c>
      <c r="E72" s="18" t="s">
        <v>594</v>
      </c>
      <c r="F72" s="18" t="s">
        <v>347</v>
      </c>
      <c r="G72" s="18"/>
      <c r="H72" s="18" t="s">
        <v>579</v>
      </c>
      <c r="I72" s="14"/>
      <c r="J72" s="14">
        <v>2400</v>
      </c>
      <c r="K72" s="14">
        <v>1920</v>
      </c>
      <c r="L72" s="14">
        <v>1536</v>
      </c>
      <c r="M72" s="14">
        <v>2200</v>
      </c>
      <c r="N72" s="14">
        <v>1720</v>
      </c>
      <c r="O72" s="14">
        <v>1336</v>
      </c>
      <c r="P72" s="18" t="s">
        <v>349</v>
      </c>
      <c r="Q72" s="83">
        <v>0</v>
      </c>
      <c r="R72" s="18" t="s">
        <v>555</v>
      </c>
      <c r="S72" s="18" t="s">
        <v>556</v>
      </c>
    </row>
    <row r="73" s="3" customFormat="1" ht="64" customHeight="1" spans="1:19">
      <c r="A73" s="38"/>
      <c r="B73" s="220" t="s">
        <v>595</v>
      </c>
      <c r="C73" s="22" t="s">
        <v>596</v>
      </c>
      <c r="D73" s="38"/>
      <c r="E73" s="38"/>
      <c r="F73" s="38"/>
      <c r="G73" s="38"/>
      <c r="H73" s="38"/>
      <c r="I73" s="14"/>
      <c r="J73" s="14">
        <v>720</v>
      </c>
      <c r="K73" s="14">
        <v>576</v>
      </c>
      <c r="L73" s="14">
        <v>460</v>
      </c>
      <c r="M73" s="14">
        <v>660</v>
      </c>
      <c r="N73" s="14">
        <v>516</v>
      </c>
      <c r="O73" s="14">
        <v>400</v>
      </c>
      <c r="P73" s="38"/>
      <c r="Q73" s="83"/>
      <c r="R73" s="38"/>
      <c r="S73" s="38"/>
    </row>
    <row r="74" s="3" customFormat="1" ht="73" customHeight="1" spans="1:19">
      <c r="A74" s="18">
        <v>33</v>
      </c>
      <c r="B74" s="223" t="s">
        <v>597</v>
      </c>
      <c r="C74" s="104" t="s">
        <v>598</v>
      </c>
      <c r="D74" s="18" t="s">
        <v>599</v>
      </c>
      <c r="E74" s="58" t="s">
        <v>594</v>
      </c>
      <c r="F74" s="18" t="s">
        <v>347</v>
      </c>
      <c r="G74" s="18"/>
      <c r="H74" s="18" t="s">
        <v>579</v>
      </c>
      <c r="I74" s="50"/>
      <c r="J74" s="79">
        <v>1300</v>
      </c>
      <c r="K74" s="79">
        <v>1170</v>
      </c>
      <c r="L74" s="79">
        <v>995</v>
      </c>
      <c r="M74" s="14">
        <v>1100</v>
      </c>
      <c r="N74" s="14">
        <v>970</v>
      </c>
      <c r="O74" s="14">
        <v>795</v>
      </c>
      <c r="P74" s="18" t="s">
        <v>349</v>
      </c>
      <c r="Q74" s="83">
        <v>0</v>
      </c>
      <c r="R74" s="18" t="s">
        <v>555</v>
      </c>
      <c r="S74" s="18" t="s">
        <v>556</v>
      </c>
    </row>
    <row r="75" s="3" customFormat="1" ht="62.4" spans="1:19">
      <c r="A75" s="38"/>
      <c r="B75" s="220" t="s">
        <v>600</v>
      </c>
      <c r="C75" s="22" t="s">
        <v>601</v>
      </c>
      <c r="D75" s="38"/>
      <c r="E75" s="59"/>
      <c r="F75" s="38"/>
      <c r="G75" s="38"/>
      <c r="H75" s="38"/>
      <c r="I75" s="53"/>
      <c r="J75" s="14">
        <v>390</v>
      </c>
      <c r="K75" s="14">
        <v>351</v>
      </c>
      <c r="L75" s="14">
        <v>298</v>
      </c>
      <c r="M75" s="14">
        <v>330</v>
      </c>
      <c r="N75" s="14">
        <v>291</v>
      </c>
      <c r="O75" s="14">
        <v>238</v>
      </c>
      <c r="P75" s="38"/>
      <c r="Q75" s="83"/>
      <c r="R75" s="38"/>
      <c r="S75" s="38"/>
    </row>
    <row r="76" s="3" customFormat="1" ht="31.2" spans="1:19">
      <c r="A76" s="18">
        <v>34</v>
      </c>
      <c r="B76" s="220" t="s">
        <v>602</v>
      </c>
      <c r="C76" s="56" t="s">
        <v>603</v>
      </c>
      <c r="D76" s="18" t="s">
        <v>604</v>
      </c>
      <c r="E76" s="18" t="s">
        <v>605</v>
      </c>
      <c r="F76" s="18" t="s">
        <v>347</v>
      </c>
      <c r="G76" s="18" t="s">
        <v>606</v>
      </c>
      <c r="H76" s="18" t="s">
        <v>607</v>
      </c>
      <c r="I76" s="18" t="s">
        <v>608</v>
      </c>
      <c r="J76" s="14">
        <v>5000</v>
      </c>
      <c r="K76" s="14">
        <v>4000</v>
      </c>
      <c r="L76" s="14">
        <v>3200</v>
      </c>
      <c r="M76" s="14">
        <v>4800</v>
      </c>
      <c r="N76" s="14">
        <v>3800</v>
      </c>
      <c r="O76" s="14">
        <v>3000</v>
      </c>
      <c r="P76" s="18" t="s">
        <v>349</v>
      </c>
      <c r="Q76" s="110">
        <v>0</v>
      </c>
      <c r="R76" s="18" t="s">
        <v>555</v>
      </c>
      <c r="S76" s="18" t="s">
        <v>556</v>
      </c>
    </row>
    <row r="77" s="3" customFormat="1" ht="46.8" spans="1:19">
      <c r="A77" s="38"/>
      <c r="B77" s="220" t="s">
        <v>609</v>
      </c>
      <c r="C77" s="22" t="s">
        <v>610</v>
      </c>
      <c r="D77" s="38"/>
      <c r="E77" s="38"/>
      <c r="F77" s="38"/>
      <c r="G77" s="38"/>
      <c r="H77" s="38"/>
      <c r="I77" s="38"/>
      <c r="J77" s="14">
        <v>1500</v>
      </c>
      <c r="K77" s="14">
        <v>1200</v>
      </c>
      <c r="L77" s="14">
        <v>960</v>
      </c>
      <c r="M77" s="14">
        <v>1440</v>
      </c>
      <c r="N77" s="14">
        <v>1140</v>
      </c>
      <c r="O77" s="14">
        <v>900</v>
      </c>
      <c r="P77" s="38"/>
      <c r="Q77" s="111"/>
      <c r="R77" s="38"/>
      <c r="S77" s="38"/>
    </row>
    <row r="78" s="3" customFormat="1" ht="46.8" spans="1:19">
      <c r="A78" s="38"/>
      <c r="B78" s="220" t="s">
        <v>611</v>
      </c>
      <c r="C78" s="22" t="s">
        <v>612</v>
      </c>
      <c r="D78" s="38"/>
      <c r="E78" s="38"/>
      <c r="F78" s="38"/>
      <c r="G78" s="38"/>
      <c r="H78" s="38"/>
      <c r="I78" s="38"/>
      <c r="J78" s="14">
        <v>5000</v>
      </c>
      <c r="K78" s="14">
        <v>4000</v>
      </c>
      <c r="L78" s="14">
        <v>3200</v>
      </c>
      <c r="M78" s="14">
        <v>4800</v>
      </c>
      <c r="N78" s="14">
        <v>3800</v>
      </c>
      <c r="O78" s="14">
        <v>3000</v>
      </c>
      <c r="P78" s="38"/>
      <c r="Q78" s="111"/>
      <c r="R78" s="38"/>
      <c r="S78" s="38"/>
    </row>
    <row r="79" s="3" customFormat="1" ht="31.2" spans="1:19">
      <c r="A79" s="18">
        <v>35</v>
      </c>
      <c r="B79" s="220" t="s">
        <v>613</v>
      </c>
      <c r="C79" s="56" t="s">
        <v>614</v>
      </c>
      <c r="D79" s="18" t="s">
        <v>615</v>
      </c>
      <c r="E79" s="18" t="s">
        <v>616</v>
      </c>
      <c r="F79" s="18" t="s">
        <v>347</v>
      </c>
      <c r="G79" s="18"/>
      <c r="H79" s="18" t="s">
        <v>617</v>
      </c>
      <c r="I79" s="18"/>
      <c r="J79" s="14">
        <v>4500</v>
      </c>
      <c r="K79" s="14">
        <v>3600</v>
      </c>
      <c r="L79" s="14">
        <v>2880</v>
      </c>
      <c r="M79" s="14">
        <v>4300</v>
      </c>
      <c r="N79" s="14">
        <v>3400</v>
      </c>
      <c r="O79" s="14">
        <v>2680</v>
      </c>
      <c r="P79" s="18" t="s">
        <v>349</v>
      </c>
      <c r="Q79" s="110">
        <v>0</v>
      </c>
      <c r="R79" s="18" t="s">
        <v>555</v>
      </c>
      <c r="S79" s="18" t="s">
        <v>556</v>
      </c>
    </row>
    <row r="80" s="3" customFormat="1" ht="46.8" spans="1:19">
      <c r="A80" s="38"/>
      <c r="B80" s="220" t="s">
        <v>618</v>
      </c>
      <c r="C80" s="22" t="s">
        <v>619</v>
      </c>
      <c r="D80" s="38"/>
      <c r="E80" s="38"/>
      <c r="F80" s="38"/>
      <c r="G80" s="38"/>
      <c r="H80" s="38"/>
      <c r="I80" s="38"/>
      <c r="J80" s="14">
        <v>1350</v>
      </c>
      <c r="K80" s="14">
        <v>1080</v>
      </c>
      <c r="L80" s="14">
        <v>864</v>
      </c>
      <c r="M80" s="14">
        <v>1290</v>
      </c>
      <c r="N80" s="14">
        <v>1020</v>
      </c>
      <c r="O80" s="14">
        <v>804</v>
      </c>
      <c r="P80" s="38"/>
      <c r="Q80" s="111"/>
      <c r="R80" s="38"/>
      <c r="S80" s="38"/>
    </row>
    <row r="81" s="1" customFormat="1" ht="31.2" spans="1:19">
      <c r="A81" s="13">
        <v>36</v>
      </c>
      <c r="B81" s="220" t="s">
        <v>620</v>
      </c>
      <c r="C81" s="14" t="s">
        <v>621</v>
      </c>
      <c r="D81" s="14" t="s">
        <v>622</v>
      </c>
      <c r="E81" s="14" t="s">
        <v>623</v>
      </c>
      <c r="F81" s="14" t="s">
        <v>347</v>
      </c>
      <c r="G81" s="14"/>
      <c r="H81" s="14" t="s">
        <v>624</v>
      </c>
      <c r="I81" s="14"/>
      <c r="J81" s="14">
        <v>5000</v>
      </c>
      <c r="K81" s="14">
        <v>4000</v>
      </c>
      <c r="L81" s="14">
        <v>3200</v>
      </c>
      <c r="M81" s="14">
        <v>4800</v>
      </c>
      <c r="N81" s="14">
        <v>3800</v>
      </c>
      <c r="O81" s="14">
        <v>3000</v>
      </c>
      <c r="P81" s="50" t="s">
        <v>349</v>
      </c>
      <c r="Q81" s="83">
        <v>0</v>
      </c>
      <c r="R81" s="14" t="s">
        <v>555</v>
      </c>
      <c r="S81" s="14" t="s">
        <v>556</v>
      </c>
    </row>
    <row r="82" s="1" customFormat="1" ht="46.8" spans="1:19">
      <c r="A82" s="13"/>
      <c r="B82" s="220" t="s">
        <v>625</v>
      </c>
      <c r="C82" s="22" t="s">
        <v>626</v>
      </c>
      <c r="D82" s="14"/>
      <c r="E82" s="14"/>
      <c r="F82" s="14"/>
      <c r="G82" s="14"/>
      <c r="H82" s="14"/>
      <c r="I82" s="14"/>
      <c r="J82" s="14">
        <v>1500</v>
      </c>
      <c r="K82" s="14">
        <v>1200</v>
      </c>
      <c r="L82" s="14">
        <v>960</v>
      </c>
      <c r="M82" s="13">
        <f t="shared" ref="M82:O82" si="0">M81*0.3</f>
        <v>1440</v>
      </c>
      <c r="N82" s="13">
        <f t="shared" si="0"/>
        <v>1140</v>
      </c>
      <c r="O82" s="13">
        <f t="shared" si="0"/>
        <v>900</v>
      </c>
      <c r="P82" s="53"/>
      <c r="Q82" s="83"/>
      <c r="R82" s="13"/>
      <c r="S82" s="13"/>
    </row>
    <row r="83" s="3" customFormat="1" ht="31.2" spans="1:19">
      <c r="A83" s="105">
        <v>37</v>
      </c>
      <c r="B83" s="19" t="s">
        <v>627</v>
      </c>
      <c r="C83" s="45" t="s">
        <v>628</v>
      </c>
      <c r="D83" s="41" t="s">
        <v>629</v>
      </c>
      <c r="E83" s="54" t="s">
        <v>630</v>
      </c>
      <c r="F83" s="41" t="s">
        <v>347</v>
      </c>
      <c r="G83" s="41"/>
      <c r="H83" s="41" t="s">
        <v>348</v>
      </c>
      <c r="I83" s="41"/>
      <c r="J83" s="19">
        <v>495</v>
      </c>
      <c r="K83" s="14">
        <v>396</v>
      </c>
      <c r="L83" s="14">
        <v>317</v>
      </c>
      <c r="M83" s="107">
        <v>445</v>
      </c>
      <c r="N83" s="18">
        <v>346</v>
      </c>
      <c r="O83" s="18">
        <v>267</v>
      </c>
      <c r="P83" s="83" t="s">
        <v>358</v>
      </c>
      <c r="Q83" s="83">
        <v>0.2</v>
      </c>
      <c r="R83" s="41" t="s">
        <v>469</v>
      </c>
      <c r="S83" s="45" t="s">
        <v>631</v>
      </c>
    </row>
    <row r="84" s="3" customFormat="1" ht="62.4" spans="1:19">
      <c r="A84" s="105"/>
      <c r="B84" s="226" t="s">
        <v>632</v>
      </c>
      <c r="C84" s="41" t="s">
        <v>633</v>
      </c>
      <c r="D84" s="41"/>
      <c r="E84" s="106"/>
      <c r="F84" s="41"/>
      <c r="G84" s="41"/>
      <c r="H84" s="41"/>
      <c r="I84" s="41"/>
      <c r="J84" s="14">
        <v>149</v>
      </c>
      <c r="K84" s="14">
        <v>119</v>
      </c>
      <c r="L84" s="14">
        <v>95</v>
      </c>
      <c r="M84" s="108">
        <v>134</v>
      </c>
      <c r="N84" s="22">
        <v>104</v>
      </c>
      <c r="O84" s="22">
        <v>80</v>
      </c>
      <c r="P84" s="83"/>
      <c r="Q84" s="83"/>
      <c r="R84" s="41"/>
      <c r="S84" s="41"/>
    </row>
  </sheetData>
  <mergeCells count="335">
    <mergeCell ref="A1:B1"/>
    <mergeCell ref="A2:S2"/>
    <mergeCell ref="A3:S3"/>
    <mergeCell ref="B4:L4"/>
    <mergeCell ref="M4:O4"/>
    <mergeCell ref="J6:L6"/>
    <mergeCell ref="M6:O6"/>
    <mergeCell ref="A4:A6"/>
    <mergeCell ref="A7:A8"/>
    <mergeCell ref="A10:A12"/>
    <mergeCell ref="A14:A15"/>
    <mergeCell ref="A21:A22"/>
    <mergeCell ref="A23:A24"/>
    <mergeCell ref="A25:A26"/>
    <mergeCell ref="A27:A28"/>
    <mergeCell ref="A29:A30"/>
    <mergeCell ref="A31:A32"/>
    <mergeCell ref="A33:A34"/>
    <mergeCell ref="A35:A37"/>
    <mergeCell ref="A38:A40"/>
    <mergeCell ref="A41:A42"/>
    <mergeCell ref="A43:A44"/>
    <mergeCell ref="A45:A47"/>
    <mergeCell ref="A48:A51"/>
    <mergeCell ref="A52:A55"/>
    <mergeCell ref="A56:A58"/>
    <mergeCell ref="A59:A61"/>
    <mergeCell ref="A62:A63"/>
    <mergeCell ref="A64:A65"/>
    <mergeCell ref="A66:A67"/>
    <mergeCell ref="A68:A69"/>
    <mergeCell ref="A70:A71"/>
    <mergeCell ref="A72:A73"/>
    <mergeCell ref="A74:A75"/>
    <mergeCell ref="A76:A78"/>
    <mergeCell ref="A79:A80"/>
    <mergeCell ref="A81:A82"/>
    <mergeCell ref="A83:A84"/>
    <mergeCell ref="B5:B6"/>
    <mergeCell ref="C5:C6"/>
    <mergeCell ref="D5:D6"/>
    <mergeCell ref="D7:D8"/>
    <mergeCell ref="D10:D12"/>
    <mergeCell ref="D14:D15"/>
    <mergeCell ref="D21:D22"/>
    <mergeCell ref="D23:D24"/>
    <mergeCell ref="D25:D26"/>
    <mergeCell ref="D27:D28"/>
    <mergeCell ref="D29:D30"/>
    <mergeCell ref="D31:D32"/>
    <mergeCell ref="D33:D34"/>
    <mergeCell ref="D35:D37"/>
    <mergeCell ref="D38:D40"/>
    <mergeCell ref="D41:D42"/>
    <mergeCell ref="D43:D44"/>
    <mergeCell ref="D45:D47"/>
    <mergeCell ref="D48:D51"/>
    <mergeCell ref="D52:D55"/>
    <mergeCell ref="D56:D58"/>
    <mergeCell ref="D59:D61"/>
    <mergeCell ref="D62:D63"/>
    <mergeCell ref="D64:D65"/>
    <mergeCell ref="D66:D67"/>
    <mergeCell ref="D68:D69"/>
    <mergeCell ref="D70:D71"/>
    <mergeCell ref="D72:D73"/>
    <mergeCell ref="D74:D75"/>
    <mergeCell ref="D76:D78"/>
    <mergeCell ref="D79:D80"/>
    <mergeCell ref="D81:D82"/>
    <mergeCell ref="D83:D84"/>
    <mergeCell ref="E5:E6"/>
    <mergeCell ref="E7:E8"/>
    <mergeCell ref="E10:E12"/>
    <mergeCell ref="E14:E15"/>
    <mergeCell ref="E21:E22"/>
    <mergeCell ref="E23:E24"/>
    <mergeCell ref="E25:E26"/>
    <mergeCell ref="E27:E28"/>
    <mergeCell ref="E29:E30"/>
    <mergeCell ref="E31:E32"/>
    <mergeCell ref="E33:E34"/>
    <mergeCell ref="E35:E37"/>
    <mergeCell ref="E38:E40"/>
    <mergeCell ref="E41:E42"/>
    <mergeCell ref="E43:E44"/>
    <mergeCell ref="E45:E47"/>
    <mergeCell ref="E48:E51"/>
    <mergeCell ref="E52:E55"/>
    <mergeCell ref="E56:E58"/>
    <mergeCell ref="E59:E61"/>
    <mergeCell ref="E62:E63"/>
    <mergeCell ref="E64:E65"/>
    <mergeCell ref="E66:E67"/>
    <mergeCell ref="E68:E69"/>
    <mergeCell ref="E70:E71"/>
    <mergeCell ref="E72:E73"/>
    <mergeCell ref="E74:E75"/>
    <mergeCell ref="E76:E78"/>
    <mergeCell ref="E79:E80"/>
    <mergeCell ref="E81:E82"/>
    <mergeCell ref="E83:E84"/>
    <mergeCell ref="F5:F6"/>
    <mergeCell ref="F7:F8"/>
    <mergeCell ref="F10:F12"/>
    <mergeCell ref="F14:F15"/>
    <mergeCell ref="F21:F22"/>
    <mergeCell ref="F23:F24"/>
    <mergeCell ref="F25:F26"/>
    <mergeCell ref="F27:F28"/>
    <mergeCell ref="F29:F30"/>
    <mergeCell ref="F31:F32"/>
    <mergeCell ref="F33:F34"/>
    <mergeCell ref="F35:F37"/>
    <mergeCell ref="F38:F40"/>
    <mergeCell ref="F41:F42"/>
    <mergeCell ref="F43:F44"/>
    <mergeCell ref="F45:F47"/>
    <mergeCell ref="F48:F51"/>
    <mergeCell ref="F52:F55"/>
    <mergeCell ref="F56:F58"/>
    <mergeCell ref="F59:F61"/>
    <mergeCell ref="F62:F63"/>
    <mergeCell ref="F66:F67"/>
    <mergeCell ref="F68:F69"/>
    <mergeCell ref="F70:F71"/>
    <mergeCell ref="F72:F73"/>
    <mergeCell ref="F74:F75"/>
    <mergeCell ref="F76:F78"/>
    <mergeCell ref="F79:F80"/>
    <mergeCell ref="F81:F82"/>
    <mergeCell ref="F83:F84"/>
    <mergeCell ref="G5:G6"/>
    <mergeCell ref="G7:G8"/>
    <mergeCell ref="G10:G12"/>
    <mergeCell ref="G14:G15"/>
    <mergeCell ref="G21:G22"/>
    <mergeCell ref="G23:G24"/>
    <mergeCell ref="G25:G26"/>
    <mergeCell ref="G27:G28"/>
    <mergeCell ref="G29:G30"/>
    <mergeCell ref="G31:G32"/>
    <mergeCell ref="G33:G34"/>
    <mergeCell ref="G35:G37"/>
    <mergeCell ref="G38:G40"/>
    <mergeCell ref="G41:G42"/>
    <mergeCell ref="G43:G44"/>
    <mergeCell ref="G45:G47"/>
    <mergeCell ref="G48:G51"/>
    <mergeCell ref="G52:G55"/>
    <mergeCell ref="G56:G58"/>
    <mergeCell ref="G59:G61"/>
    <mergeCell ref="G62:G63"/>
    <mergeCell ref="G64:G65"/>
    <mergeCell ref="G66:G67"/>
    <mergeCell ref="G68:G69"/>
    <mergeCell ref="G70:G71"/>
    <mergeCell ref="G72:G73"/>
    <mergeCell ref="G74:G75"/>
    <mergeCell ref="G76:G78"/>
    <mergeCell ref="G79:G80"/>
    <mergeCell ref="G81:G82"/>
    <mergeCell ref="G83:G84"/>
    <mergeCell ref="H5:H6"/>
    <mergeCell ref="H7:H8"/>
    <mergeCell ref="H21:H22"/>
    <mergeCell ref="H23:H24"/>
    <mergeCell ref="H25:H26"/>
    <mergeCell ref="H27:H28"/>
    <mergeCell ref="H29:H30"/>
    <mergeCell ref="H31:H32"/>
    <mergeCell ref="H33:H34"/>
    <mergeCell ref="H35:H37"/>
    <mergeCell ref="H38:H40"/>
    <mergeCell ref="H41:H42"/>
    <mergeCell ref="H43:H44"/>
    <mergeCell ref="H45:H47"/>
    <mergeCell ref="H48:H51"/>
    <mergeCell ref="H52:H55"/>
    <mergeCell ref="H56:H58"/>
    <mergeCell ref="H59:H61"/>
    <mergeCell ref="H62:H63"/>
    <mergeCell ref="H64:H65"/>
    <mergeCell ref="H66:H67"/>
    <mergeCell ref="H68:H69"/>
    <mergeCell ref="H70:H71"/>
    <mergeCell ref="H72:H73"/>
    <mergeCell ref="H74:H75"/>
    <mergeCell ref="H76:H78"/>
    <mergeCell ref="H79:H80"/>
    <mergeCell ref="H81:H82"/>
    <mergeCell ref="H83:H84"/>
    <mergeCell ref="I5:I6"/>
    <mergeCell ref="I7:I8"/>
    <mergeCell ref="I10:I12"/>
    <mergeCell ref="I14:I15"/>
    <mergeCell ref="I21:I22"/>
    <mergeCell ref="I23:I24"/>
    <mergeCell ref="I25:I26"/>
    <mergeCell ref="I27:I28"/>
    <mergeCell ref="I29:I30"/>
    <mergeCell ref="I31:I32"/>
    <mergeCell ref="I33:I34"/>
    <mergeCell ref="I35:I37"/>
    <mergeCell ref="I38:I40"/>
    <mergeCell ref="I41:I42"/>
    <mergeCell ref="I43:I44"/>
    <mergeCell ref="I45:I47"/>
    <mergeCell ref="I48:I51"/>
    <mergeCell ref="I52:I53"/>
    <mergeCell ref="I56:I57"/>
    <mergeCell ref="I59:I60"/>
    <mergeCell ref="I64:I65"/>
    <mergeCell ref="I66:I67"/>
    <mergeCell ref="I68:I69"/>
    <mergeCell ref="I70:I71"/>
    <mergeCell ref="I74:I75"/>
    <mergeCell ref="I76:I78"/>
    <mergeCell ref="I79:I80"/>
    <mergeCell ref="I81:I82"/>
    <mergeCell ref="I83:I84"/>
    <mergeCell ref="P4:P6"/>
    <mergeCell ref="P7:P8"/>
    <mergeCell ref="P21:P22"/>
    <mergeCell ref="P23:P24"/>
    <mergeCell ref="P25:P26"/>
    <mergeCell ref="P27:P28"/>
    <mergeCell ref="P29:P30"/>
    <mergeCell ref="P31:P32"/>
    <mergeCell ref="P33:P34"/>
    <mergeCell ref="P35:P37"/>
    <mergeCell ref="P38:P40"/>
    <mergeCell ref="P41:P42"/>
    <mergeCell ref="P43:P44"/>
    <mergeCell ref="P45:P47"/>
    <mergeCell ref="P48:P51"/>
    <mergeCell ref="P62:P63"/>
    <mergeCell ref="P64:P65"/>
    <mergeCell ref="P66:P67"/>
    <mergeCell ref="P68:P69"/>
    <mergeCell ref="P70:P71"/>
    <mergeCell ref="P72:P73"/>
    <mergeCell ref="P74:P75"/>
    <mergeCell ref="P76:P78"/>
    <mergeCell ref="P79:P80"/>
    <mergeCell ref="P81:P82"/>
    <mergeCell ref="P83:P84"/>
    <mergeCell ref="Q4:Q6"/>
    <mergeCell ref="Q7:Q8"/>
    <mergeCell ref="Q21:Q22"/>
    <mergeCell ref="Q23:Q24"/>
    <mergeCell ref="Q25:Q26"/>
    <mergeCell ref="Q27:Q28"/>
    <mergeCell ref="Q29:Q30"/>
    <mergeCell ref="Q31:Q32"/>
    <mergeCell ref="Q33:Q34"/>
    <mergeCell ref="Q35:Q37"/>
    <mergeCell ref="Q38:Q40"/>
    <mergeCell ref="Q41:Q42"/>
    <mergeCell ref="Q43:Q44"/>
    <mergeCell ref="Q45:Q47"/>
    <mergeCell ref="Q48:Q51"/>
    <mergeCell ref="Q62:Q63"/>
    <mergeCell ref="Q64:Q65"/>
    <mergeCell ref="Q66:Q67"/>
    <mergeCell ref="Q68:Q69"/>
    <mergeCell ref="Q70:Q71"/>
    <mergeCell ref="Q72:Q73"/>
    <mergeCell ref="Q74:Q75"/>
    <mergeCell ref="Q76:Q78"/>
    <mergeCell ref="Q79:Q80"/>
    <mergeCell ref="Q81:Q82"/>
    <mergeCell ref="Q83:Q84"/>
    <mergeCell ref="R4:R6"/>
    <mergeCell ref="R7:R8"/>
    <mergeCell ref="R10:R12"/>
    <mergeCell ref="R14:R15"/>
    <mergeCell ref="R21:R22"/>
    <mergeCell ref="R23:R24"/>
    <mergeCell ref="R25:R26"/>
    <mergeCell ref="R27:R28"/>
    <mergeCell ref="R29:R30"/>
    <mergeCell ref="R31:R32"/>
    <mergeCell ref="R33:R34"/>
    <mergeCell ref="R35:R37"/>
    <mergeCell ref="R38:R40"/>
    <mergeCell ref="R41:R42"/>
    <mergeCell ref="R43:R44"/>
    <mergeCell ref="R45:R47"/>
    <mergeCell ref="R48:R51"/>
    <mergeCell ref="R52:R55"/>
    <mergeCell ref="R56:R58"/>
    <mergeCell ref="R59:R61"/>
    <mergeCell ref="R62:R63"/>
    <mergeCell ref="R64:R65"/>
    <mergeCell ref="R66:R67"/>
    <mergeCell ref="R68:R69"/>
    <mergeCell ref="R70:R71"/>
    <mergeCell ref="R72:R73"/>
    <mergeCell ref="R74:R75"/>
    <mergeCell ref="R76:R78"/>
    <mergeCell ref="R79:R80"/>
    <mergeCell ref="R81:R82"/>
    <mergeCell ref="R83:R84"/>
    <mergeCell ref="S4:S6"/>
    <mergeCell ref="S7:S8"/>
    <mergeCell ref="S10:S12"/>
    <mergeCell ref="S14:S15"/>
    <mergeCell ref="S21:S22"/>
    <mergeCell ref="S23:S24"/>
    <mergeCell ref="S25:S26"/>
    <mergeCell ref="S27:S28"/>
    <mergeCell ref="S29:S30"/>
    <mergeCell ref="S31:S32"/>
    <mergeCell ref="S33:S34"/>
    <mergeCell ref="S35:S37"/>
    <mergeCell ref="S38:S40"/>
    <mergeCell ref="S41:S42"/>
    <mergeCell ref="S43:S44"/>
    <mergeCell ref="S45:S47"/>
    <mergeCell ref="S48:S51"/>
    <mergeCell ref="S52:S55"/>
    <mergeCell ref="S56:S58"/>
    <mergeCell ref="S59:S61"/>
    <mergeCell ref="S62:S63"/>
    <mergeCell ref="S64:S65"/>
    <mergeCell ref="S66:S67"/>
    <mergeCell ref="S68:S69"/>
    <mergeCell ref="S70:S71"/>
    <mergeCell ref="S72:S73"/>
    <mergeCell ref="S74:S75"/>
    <mergeCell ref="S76:S78"/>
    <mergeCell ref="S79:S80"/>
    <mergeCell ref="S81:S82"/>
    <mergeCell ref="S83:S84"/>
  </mergeCells>
  <conditionalFormatting sqref="C63">
    <cfRule type="duplicateValues" dxfId="0" priority="7"/>
  </conditionalFormatting>
  <conditionalFormatting sqref="C65">
    <cfRule type="duplicateValues" dxfId="0" priority="17"/>
  </conditionalFormatting>
  <conditionalFormatting sqref="C67">
    <cfRule type="duplicateValues" dxfId="0" priority="6"/>
  </conditionalFormatting>
  <conditionalFormatting sqref="C73">
    <cfRule type="duplicateValues" dxfId="0" priority="5"/>
  </conditionalFormatting>
  <conditionalFormatting sqref="C75">
    <cfRule type="duplicateValues" dxfId="0" priority="3"/>
  </conditionalFormatting>
  <conditionalFormatting sqref="C80">
    <cfRule type="duplicateValues" dxfId="0" priority="1"/>
  </conditionalFormatting>
  <conditionalFormatting sqref="B7:B8">
    <cfRule type="duplicateValues" dxfId="1" priority="16"/>
  </conditionalFormatting>
  <conditionalFormatting sqref="C70:C71">
    <cfRule type="duplicateValues" dxfId="0" priority="13"/>
  </conditionalFormatting>
  <conditionalFormatting sqref="C77:C78">
    <cfRule type="duplicateValues" dxfId="0" priority="2"/>
  </conditionalFormatting>
  <conditionalFormatting sqref="C81:C82">
    <cfRule type="duplicateValues" dxfId="0" priority="12"/>
  </conditionalFormatting>
  <pageMargins left="0.75" right="0.75" top="1" bottom="1" header="0.5" footer="0.5"/>
  <pageSetup paperSize="9"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_rels/item13.xml.rels><?xml version="1.0" encoding="UTF-8" standalone="yes"?>
<Relationships xmlns="http://schemas.openxmlformats.org/package/2006/relationships"><Relationship Id="rId1" Type="http://schemas.openxmlformats.org/officeDocument/2006/relationships/customXmlProps" Target="itemProps13.xml"/></Relationships>
</file>

<file path=customXml/_rels/item14.xml.rels><?xml version="1.0" encoding="UTF-8" standalone="yes"?>
<Relationships xmlns="http://schemas.openxmlformats.org/package/2006/relationships"><Relationship Id="rId1" Type="http://schemas.openxmlformats.org/officeDocument/2006/relationships/customXmlProps" Target="itemProps14.xml"/></Relationships>
</file>

<file path=customXml/_rels/item15.xml.rels><?xml version="1.0" encoding="UTF-8" standalone="yes"?>
<Relationships xmlns="http://schemas.openxmlformats.org/package/2006/relationships"><Relationship Id="rId1" Type="http://schemas.openxmlformats.org/officeDocument/2006/relationships/customXmlProps" Target="itemProps15.xml"/></Relationships>
</file>

<file path=customXml/_rels/item16.xml.rels><?xml version="1.0" encoding="UTF-8" standalone="yes"?>
<Relationships xmlns="http://schemas.openxmlformats.org/package/2006/relationships"><Relationship Id="rId1" Type="http://schemas.openxmlformats.org/officeDocument/2006/relationships/customXmlProps" Target="itemProps16.xml"/></Relationships>
</file>

<file path=customXml/_rels/item17.xml.rels><?xml version="1.0" encoding="UTF-8" standalone="yes"?>
<Relationships xmlns="http://schemas.openxmlformats.org/package/2006/relationships"><Relationship Id="rId1" Type="http://schemas.openxmlformats.org/officeDocument/2006/relationships/customXmlProps" Target="itemProps17.xml"/></Relationships>
</file>

<file path=customXml/_rels/item18.xml.rels><?xml version="1.0" encoding="UTF-8" standalone="yes"?>
<Relationships xmlns="http://schemas.openxmlformats.org/package/2006/relationships"><Relationship Id="rId1" Type="http://schemas.openxmlformats.org/officeDocument/2006/relationships/customXmlProps" Target="itemProps18.xml"/></Relationships>
</file>

<file path=customXml/_rels/item19.xml.rels><?xml version="1.0" encoding="UTF-8" standalone="yes"?>
<Relationships xmlns="http://schemas.openxmlformats.org/package/2006/relationships"><Relationship Id="rId1" Type="http://schemas.openxmlformats.org/officeDocument/2006/relationships/customXmlProps" Target="itemProps19.xml"/></Relationships>
</file>

<file path=customXml/_rels/item20.xml.rels><?xml version="1.0" encoding="UTF-8" standalone="yes"?>
<Relationships xmlns="http://schemas.openxmlformats.org/package/2006/relationships"><Relationship Id="rId1" Type="http://schemas.openxmlformats.org/officeDocument/2006/relationships/customXmlProps" Target="itemProps20.xml"/></Relationships>
</file>

<file path=customXml/_rels/item21.xml.rels><?xml version="1.0" encoding="UTF-8" standalone="yes"?>
<Relationships xmlns="http://schemas.openxmlformats.org/package/2006/relationships"><Relationship Id="rId1" Type="http://schemas.openxmlformats.org/officeDocument/2006/relationships/customXmlProps" Target="itemProps21.xml"/></Relationships>
</file>

<file path=customXml/_rels/item22.xml.rels><?xml version="1.0" encoding="UTF-8" standalone="yes"?>
<Relationships xmlns="http://schemas.openxmlformats.org/package/2006/relationships"><Relationship Id="rId1" Type="http://schemas.openxmlformats.org/officeDocument/2006/relationships/customXmlProps" Target="itemProps22.xml"/></Relationships>
</file>

<file path=customXml/_rels/item23.xml.rels><?xml version="1.0" encoding="UTF-8" standalone="yes"?>
<Relationships xmlns="http://schemas.openxmlformats.org/package/2006/relationships"><Relationship Id="rId1" Type="http://schemas.openxmlformats.org/officeDocument/2006/relationships/customXmlProps" Target="itemProps23.xml"/></Relationships>
</file>

<file path=customXml/_rels/item24.xml.rels><?xml version="1.0" encoding="UTF-8" standalone="yes"?>
<Relationships xmlns="http://schemas.openxmlformats.org/package/2006/relationships"><Relationship Id="rId1" Type="http://schemas.openxmlformats.org/officeDocument/2006/relationships/customXmlProps" Target="itemProps24.xml"/></Relationships>
</file>

<file path=customXml/_rels/item25.xml.rels><?xml version="1.0" encoding="UTF-8" standalone="yes"?>
<Relationships xmlns="http://schemas.openxmlformats.org/package/2006/relationships"><Relationship Id="rId1" Type="http://schemas.openxmlformats.org/officeDocument/2006/relationships/customXmlProps" Target="itemProps25.xml"/></Relationships>
</file>

<file path=customXml/item1.xml>��
</file>

<file path=customXml/item2.xml>��
</file>

<file path=customXml/item3.xml>��
</file>

<file path=customXml/item4.xml>��
</file>

<file path=customXml/item5.xml>��
</file>

<file path=customXml/item6.xml>��
</file>

<file path=customXml/item7.xml>��
</file>

<file path=customXml/item8.xml>��
</file>

<file path=customXml/item9.xml>��
</file>

<file path=customXml/item10.xml>��
</file>

<file path=customXml/item11.xml>��
</file>

<file path=customXml/item12.xml>��
</file>

<file path=customXml/item13.xml>��
</file>

<file path=customXml/item14.xml>��
</file>

<file path=customXml/item15.xml>��
</file>

<file path=customXml/item16.xml>��
</file>

<file path=customXml/item17.xml>��
</file>

<file path=customXml/item18.xml>��
</file>

<file path=customXml/item19.xml>��
</file>

<file path=customXml/item20.xml>��
</file>

<file path=customXml/item21.xml>��
</file>

<file path=customXml/item22.xml>��
</file>

<file path=customXml/item23.xml>��
</file>

<file path=customXml/item24.xml>��
</file>

<file path=customXml/item25.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06C82605-B75B-4693-9329-32AAD527C692}">
  <ds:schemaRefs/>
</ds:datastoreItem>
</file>

<file path=customXml/itemProps3.xml><?xml version="1.0" encoding="utf-8"?>
<ds:datastoreItem xmlns:ds="http://schemas.openxmlformats.org/officeDocument/2006/customXml" ds:itemID="{06C82605-B75B-4693-9329-32AAD527C692}">
  <ds:schemaRefs/>
</ds:datastoreItem>
</file>

<file path=customXml/itemProps4.xml><?xml version="1.0" encoding="utf-8"?>
<ds:datastoreItem xmlns:ds="http://schemas.openxmlformats.org/officeDocument/2006/customXml" ds:itemID="{06C82605-B75B-4693-9329-32AAD527C692}">
  <ds:schemaRefs/>
</ds:datastoreItem>
</file>

<file path=customXml/itemProps5.xml><?xml version="1.0" encoding="utf-8"?>
<ds:datastoreItem xmlns:ds="http://schemas.openxmlformats.org/officeDocument/2006/customXml" ds:itemID="{06C82605-B75B-4693-9329-32AAD527C692}">
  <ds:schemaRefs/>
</ds:datastoreItem>
</file>

<file path=customXml/itemProps6.xml><?xml version="1.0" encoding="utf-8"?>
<ds:datastoreItem xmlns:ds="http://schemas.openxmlformats.org/officeDocument/2006/customXml" ds:itemID="{06C82605-B75B-4693-9329-32AAD527C692}">
  <ds:schemaRefs/>
</ds:datastoreItem>
</file>

<file path=customXml/itemProps7.xml><?xml version="1.0" encoding="utf-8"?>
<ds:datastoreItem xmlns:ds="http://schemas.openxmlformats.org/officeDocument/2006/customXml" ds:itemID="{06C82605-B75B-4693-9329-32AAD527C692}">
  <ds:schemaRefs/>
</ds:datastoreItem>
</file>

<file path=customXml/itemProps8.xml><?xml version="1.0" encoding="utf-8"?>
<ds:datastoreItem xmlns:ds="http://schemas.openxmlformats.org/officeDocument/2006/customXml" ds:itemID="{06C82605-B75B-4693-9329-32AAD527C692}">
  <ds:schemaRefs/>
</ds:datastoreItem>
</file>

<file path=customXml/itemProps9.xml><?xml version="1.0" encoding="utf-8"?>
<ds:datastoreItem xmlns:ds="http://schemas.openxmlformats.org/officeDocument/2006/customXml" ds:itemID="{06C82605-B75B-4693-9329-32AAD527C692}">
  <ds:schemaRefs/>
</ds:datastoreItem>
</file>

<file path=customXml/itemProps10.xml><?xml version="1.0" encoding="utf-8"?>
<ds:datastoreItem xmlns:ds="http://schemas.openxmlformats.org/officeDocument/2006/customXml" ds:itemID="{06C82605-B75B-4693-9329-32AAD527C692}">
  <ds:schemaRefs/>
</ds:datastoreItem>
</file>

<file path=customXml/itemProps11.xml><?xml version="1.0" encoding="utf-8"?>
<ds:datastoreItem xmlns:ds="http://schemas.openxmlformats.org/officeDocument/2006/customXml" ds:itemID="{06C82605-B75B-4693-9329-32AAD527C692}">
  <ds:schemaRefs/>
</ds:datastoreItem>
</file>

<file path=customXml/itemProps12.xml><?xml version="1.0" encoding="utf-8"?>
<ds:datastoreItem xmlns:ds="http://schemas.openxmlformats.org/officeDocument/2006/customXml" ds:itemID="{06C82605-B75B-4693-9329-32AAD527C692}">
  <ds:schemaRefs/>
</ds:datastoreItem>
</file>

<file path=customXml/itemProps13.xml><?xml version="1.0" encoding="utf-8"?>
<ds:datastoreItem xmlns:ds="http://schemas.openxmlformats.org/officeDocument/2006/customXml" ds:itemID="{06C82605-B75B-4693-9329-32AAD527C692}">
  <ds:schemaRefs/>
</ds:datastoreItem>
</file>

<file path=customXml/itemProps14.xml><?xml version="1.0" encoding="utf-8"?>
<ds:datastoreItem xmlns:ds="http://schemas.openxmlformats.org/officeDocument/2006/customXml" ds:itemID="{06C82605-B75B-4693-9329-32AAD527C692}">
  <ds:schemaRefs/>
</ds:datastoreItem>
</file>

<file path=customXml/itemProps15.xml><?xml version="1.0" encoding="utf-8"?>
<ds:datastoreItem xmlns:ds="http://schemas.openxmlformats.org/officeDocument/2006/customXml" ds:itemID="{224D003E-15C9-4FFE-AB16-9E66474EAE4E}">
  <ds:schemaRefs/>
</ds:datastoreItem>
</file>

<file path=customXml/itemProps16.xml><?xml version="1.0" encoding="utf-8"?>
<ds:datastoreItem xmlns:ds="http://schemas.openxmlformats.org/officeDocument/2006/customXml" ds:itemID="{06C82605-B75B-4693-9329-32AAD527C692}">
  <ds:schemaRefs/>
</ds:datastoreItem>
</file>

<file path=customXml/itemProps17.xml><?xml version="1.0" encoding="utf-8"?>
<ds:datastoreItem xmlns:ds="http://schemas.openxmlformats.org/officeDocument/2006/customXml" ds:itemID="{06C82605-B75B-4693-9329-32AAD527C692}">
  <ds:schemaRefs/>
</ds:datastoreItem>
</file>

<file path=customXml/itemProps18.xml><?xml version="1.0" encoding="utf-8"?>
<ds:datastoreItem xmlns:ds="http://schemas.openxmlformats.org/officeDocument/2006/customXml" ds:itemID="{06C82605-B75B-4693-9329-32AAD527C692}">
  <ds:schemaRefs/>
</ds:datastoreItem>
</file>

<file path=customXml/itemProps19.xml><?xml version="1.0" encoding="utf-8"?>
<ds:datastoreItem xmlns:ds="http://schemas.openxmlformats.org/officeDocument/2006/customXml" ds:itemID="{06C82605-B75B-4693-9329-32AAD527C692}">
  <ds:schemaRefs/>
</ds:datastoreItem>
</file>

<file path=customXml/itemProps20.xml><?xml version="1.0" encoding="utf-8"?>
<ds:datastoreItem xmlns:ds="http://schemas.openxmlformats.org/officeDocument/2006/customXml" ds:itemID="{06C82605-B75B-4693-9329-32AAD527C692}">
  <ds:schemaRefs/>
</ds:datastoreItem>
</file>

<file path=customXml/itemProps21.xml><?xml version="1.0" encoding="utf-8"?>
<ds:datastoreItem xmlns:ds="http://schemas.openxmlformats.org/officeDocument/2006/customXml" ds:itemID="{06C82605-B75B-4693-9329-32AAD527C692}">
  <ds:schemaRefs/>
</ds:datastoreItem>
</file>

<file path=customXml/itemProps22.xml><?xml version="1.0" encoding="utf-8"?>
<ds:datastoreItem xmlns:ds="http://schemas.openxmlformats.org/officeDocument/2006/customXml" ds:itemID="{06C82605-B75B-4693-9329-32AAD527C692}">
  <ds:schemaRefs/>
</ds:datastoreItem>
</file>

<file path=customXml/itemProps23.xml><?xml version="1.0" encoding="utf-8"?>
<ds:datastoreItem xmlns:ds="http://schemas.openxmlformats.org/officeDocument/2006/customXml" ds:itemID="{06C82605-B75B-4693-9329-32AAD527C692}">
  <ds:schemaRefs/>
</ds:datastoreItem>
</file>

<file path=customXml/itemProps24.xml><?xml version="1.0" encoding="utf-8"?>
<ds:datastoreItem xmlns:ds="http://schemas.openxmlformats.org/officeDocument/2006/customXml" ds:itemID="{06C82605-B75B-4693-9329-32AAD527C692}">
  <ds:schemaRefs/>
</ds:datastoreItem>
</file>

<file path=customXml/itemProps25.xml><?xml version="1.0" encoding="utf-8"?>
<ds:datastoreItem xmlns:ds="http://schemas.openxmlformats.org/officeDocument/2006/customXml" ds:itemID="{06C82605-B75B-4693-9329-32AAD527C692}">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价格表</vt:lpstr>
      <vt:lpstr>废止表1</vt:lpstr>
      <vt:lpstr>废止表2</vt:lpstr>
      <vt:lpstr>修订表</vt:lpstr>
      <vt:lpstr>价格调整表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圣和</dc:creator>
  <cp:lastModifiedBy>濂溪</cp:lastModifiedBy>
  <dcterms:created xsi:type="dcterms:W3CDTF">2023-06-05T09:28:00Z</dcterms:created>
  <dcterms:modified xsi:type="dcterms:W3CDTF">2026-08-05T08:12:33Z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E01E6B85743245A39218C7EE6F5F0804_13</vt:lpwstr>
  </property>
  <property fmtid="{D5CDD505-2E9C-101B-9397-08002B2CF9AE}" pid="3" name="KSOProductBuildVer">
    <vt:lpwstr>2052-11.8.2.10393</vt:lpwstr>
  </property>
  <property fmtid="{D5CDD505-2E9C-101B-9397-08002B2CF9AE}" pid="4" name="CalculationRule">
    <vt:i4>0</vt:i4>
  </property>
</Properties>
</file>